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mc:AlternateContent xmlns:mc="http://schemas.openxmlformats.org/markup-compatibility/2006">
    <mc:Choice Requires="x15">
      <x15ac:absPath xmlns:x15ac="http://schemas.microsoft.com/office/spreadsheetml/2010/11/ac" url="D:\Давронов Фаррух (Бухгалтерия)\2025\Командировка Аванс ҳисоботи\Хисобот 2025 йил\Хисобот 3-чорак\"/>
    </mc:Choice>
  </mc:AlternateContent>
  <xr:revisionPtr revIDLastSave="0" documentId="13_ncr:1_{557A5CAB-D495-415D-93CC-70E0C4E5F2F9}" xr6:coauthVersionLast="45"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Sheet1!$A$9:$P$183</definedName>
    <definedName name="_xlnm.Print_Area" localSheetId="0">Sheet1!$A$1:$L$185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81" i="1" l="1"/>
  <c r="J181" i="1"/>
  <c r="K181" i="1"/>
  <c r="L181" i="1"/>
  <c r="H181" i="1"/>
  <c r="H156" i="1"/>
  <c r="H157" i="1"/>
  <c r="H158" i="1"/>
  <c r="H159" i="1"/>
  <c r="H160" i="1"/>
  <c r="H161" i="1"/>
  <c r="H162" i="1"/>
  <c r="H163" i="1"/>
  <c r="H164" i="1"/>
  <c r="H165" i="1"/>
  <c r="H166" i="1"/>
  <c r="H167" i="1"/>
  <c r="H149" i="1" l="1"/>
  <c r="H148" i="1"/>
  <c r="H138" i="1"/>
  <c r="H139" i="1"/>
  <c r="H140" i="1"/>
  <c r="H141" i="1"/>
  <c r="H142" i="1"/>
  <c r="H143" i="1"/>
  <c r="H144" i="1"/>
  <c r="H145" i="1"/>
  <c r="H146" i="1"/>
  <c r="H147" i="1"/>
  <c r="H150" i="1"/>
  <c r="H151" i="1"/>
  <c r="H152" i="1"/>
  <c r="H153" i="1"/>
  <c r="H154" i="1"/>
  <c r="H155" i="1"/>
  <c r="H168" i="1"/>
  <c r="H169" i="1"/>
  <c r="H170" i="1"/>
  <c r="H171" i="1"/>
  <c r="H172" i="1"/>
  <c r="H173" i="1"/>
  <c r="H174" i="1"/>
  <c r="H175" i="1"/>
  <c r="H176" i="1"/>
  <c r="H177" i="1"/>
  <c r="H178" i="1"/>
  <c r="J87" i="1" l="1"/>
  <c r="K86" i="1"/>
  <c r="J86" i="1"/>
  <c r="J85" i="1"/>
  <c r="J54" i="1" l="1"/>
  <c r="J53" i="1"/>
  <c r="J49" i="1"/>
  <c r="J48" i="1"/>
  <c r="J47" i="1"/>
  <c r="J46" i="1"/>
  <c r="J45" i="1"/>
  <c r="J44" i="1"/>
  <c r="H11" i="1" l="1"/>
  <c r="H13" i="1" l="1"/>
  <c r="H14" i="1"/>
  <c r="H15" i="1"/>
  <c r="H16" i="1"/>
  <c r="H17" i="1"/>
  <c r="H18" i="1"/>
  <c r="H19" i="1"/>
  <c r="H20" i="1"/>
  <c r="H61" i="1" l="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79" i="1"/>
  <c r="H180" i="1"/>
  <c r="H40" i="1" l="1"/>
  <c r="H39" i="1"/>
  <c r="H38" i="1"/>
  <c r="H37" i="1"/>
  <c r="H36" i="1"/>
  <c r="H35" i="1"/>
  <c r="H34" i="1"/>
  <c r="H33" i="1"/>
  <c r="H32" i="1"/>
  <c r="H31" i="1"/>
  <c r="H30" i="1"/>
  <c r="H29" i="1"/>
  <c r="H28" i="1"/>
  <c r="H27" i="1"/>
  <c r="H26" i="1"/>
  <c r="H25" i="1"/>
  <c r="H24" i="1"/>
  <c r="H60" i="1" l="1"/>
  <c r="H59" i="1"/>
  <c r="H58" i="1"/>
  <c r="H57" i="1"/>
  <c r="H56" i="1"/>
  <c r="H55" i="1" l="1"/>
  <c r="H54" i="1"/>
  <c r="H53" i="1"/>
  <c r="H52" i="1"/>
  <c r="H51" i="1"/>
  <c r="H50" i="1"/>
  <c r="H49" i="1"/>
  <c r="H48" i="1"/>
  <c r="H47" i="1"/>
  <c r="H41" i="1"/>
  <c r="H42" i="1"/>
  <c r="H43" i="1"/>
  <c r="H44" i="1"/>
  <c r="H45" i="1"/>
  <c r="H46" i="1"/>
  <c r="H21" i="1" l="1"/>
  <c r="H22" i="1"/>
  <c r="H23" i="1"/>
  <c r="H12" i="1"/>
</calcChain>
</file>

<file path=xl/sharedStrings.xml><?xml version="1.0" encoding="utf-8"?>
<sst xmlns="http://schemas.openxmlformats.org/spreadsheetml/2006/main" count="819" uniqueCount="186">
  <si>
    <t>Давлат органлари ва ташкилотларининг очиқликни таъминлаш соҳасидаги норматив-ҳуқуқий ҳужжатларда белгиланган мажбуриятларга риоя этилишини масофадан мониторинг қилиш тартиби тўғрисидаги низомга</t>
  </si>
  <si>
    <t>6-ИЛОВА</t>
  </si>
  <si>
    <t>Мансабдор шахсларнинг хизмат сафарлари харажатлари тўғрисидаги</t>
  </si>
  <si>
    <t>МАЪЛУМОТЛАР</t>
  </si>
  <si>
    <t>Т/р</t>
  </si>
  <si>
    <t>Хизмат сафарининг қисқача мақсади</t>
  </si>
  <si>
    <t>Хизмат сафари амалга оширилган ҳудуд</t>
  </si>
  <si>
    <t>Хизмат сафарини амалга оширган ходимнинг фамилияси ва исми</t>
  </si>
  <si>
    <t>Молиялаштириш манбаси</t>
  </si>
  <si>
    <t>Жами харажат</t>
  </si>
  <si>
    <t>Шундан, харажат турлари (минг сўмда)</t>
  </si>
  <si>
    <t>Турар жой билан боғлиқ (меҳмонхона ёки турар жой ижараси) харажатлар</t>
  </si>
  <si>
    <t>Йўл харажатлари</t>
  </si>
  <si>
    <t>Кундалик харажатлар</t>
  </si>
  <si>
    <t>Бошқа харажатлари</t>
  </si>
  <si>
    <t>Маълумотлар эълон қилинаётган давр бўйича жами:</t>
  </si>
  <si>
    <t xml:space="preserve">Изоҳ:
1.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(1,2,3 ва 4-чораклар қўшилганда жадвалнинг «Ҳисобот йилининг ўтган даври бўйича жами» сатрида 7 — 11-устунларнинг кўрсаткичлари молия йили давомида ўсиб борувчи тартибида киритилади) давлат органлари ва ташкилотларининг расмий веб-сайти ва Очиқ маълумотлар порталидаги саҳифасида жойлаштирилади (давлат сирлари ва хизматда фойдаланиш учун мўлжалланган маълумотлар бундан мустасно);
2. Маълумотлар амалга оширилган ҳар бир хизмат сафари кесимида, ҳар чорак якунидан кейинги ойнинг ўнинчи санасига қадар белгиланган ахборот ресурсида жойлаштириб борилиши лозим;
3. Хизмат сафари билан боғлиқ харажатлар ҳақидаги маълумотларга давлат органи ёки ташкилотининг барча ходимлари томонидан амалга оширилган харажатлар киритилади.
4. Хизмат сафарига юборилган ходимга бошқа харажатлар тўлаб берилган тақдирда, тўланган пул маблағларининг миқдори тегишинча ходимлар кесимида жадвалнинг 11-устунига киритилиб, изоҳда уларнинг қисқача тавсифи (жамланган миқдори) ёритилади.
</t>
  </si>
  <si>
    <t>Ҳисобот йилининг ўтган даври бўйича жами: (йил бошидан ўсиб бориш тартибида)</t>
  </si>
  <si>
    <t>Ҳудуд</t>
  </si>
  <si>
    <t>(2025 йил 3-чорак)</t>
  </si>
  <si>
    <t>Жиззах вилоят</t>
  </si>
  <si>
    <t>Суд объектларида амалга оширилаётган қурилиш ишлари натижалари ва ажратилган маблағларнинг ўз вақтида ва мақсадли ўзлаштирилишини ўрганиш</t>
  </si>
  <si>
    <t>Марказий аппарат</t>
  </si>
  <si>
    <t>Ахмедов Равшан Юсупович</t>
  </si>
  <si>
    <t>бюджет</t>
  </si>
  <si>
    <t>Сиддиқов Хасанжон Абдувалиевич</t>
  </si>
  <si>
    <t>Фарғона вилоят ҳудудий бўлимининг 01.01.2023 йилдан 01.07.2025 йилгача молия-хўжалик фаолиятини амалий ёрдам кўрсатиш йўли билан ўрганиш</t>
  </si>
  <si>
    <t>Фарғона вилояти</t>
  </si>
  <si>
    <t>Маматисаков Зиёдулло Олимович</t>
  </si>
  <si>
    <t>Олий суд аттестация комиссиясида иштирок этиши учун</t>
  </si>
  <si>
    <t>Жиззах-Сирдарё вилоятлари</t>
  </si>
  <si>
    <t>Тошев Йигитали Бобоқулович</t>
  </si>
  <si>
    <t>Хизмат сафарининг давомийлик муддати
(суткада)</t>
  </si>
  <si>
    <t>Объектларда амалга оширилаётган қурилиш-таъмирлаш ишларининг назорат мониторингини кучайтириш, суд бинолари аҳволи, фуқаролар, судьялар ва суд ҳодимларига яратилган шарт-шароитларни ўрганиш</t>
  </si>
  <si>
    <t>Мадияров Санжар Гулямович</t>
  </si>
  <si>
    <t>Пардаев Ўктамжон Рустамбоевич</t>
  </si>
  <si>
    <t>ҚР ҳудудий бўлимининг 01.07.2023 йилдан 01.07.2025 йилгача молия-хўжалик фаолиятини амалий ёрдам кўрсатиш йўли билан ўрганиш</t>
  </si>
  <si>
    <t>ҚР</t>
  </si>
  <si>
    <t>Ҳудуддаги суд бинолари қурилиш ишлари ва судларга яратилган шарт-шароитлари ахволини ўрганиш</t>
  </si>
  <si>
    <t>Фарғона, Андижон, Наманган вилоятлари</t>
  </si>
  <si>
    <t>Суд ишини кўриш учун</t>
  </si>
  <si>
    <t>Тошкент шахар</t>
  </si>
  <si>
    <t>Шокиров Умиджон Шарибжонович</t>
  </si>
  <si>
    <t>ДНК сўровини ўтказиш учун</t>
  </si>
  <si>
    <t>Шоназаров Бахриддин Темирович</t>
  </si>
  <si>
    <t>Судялар олий кенгаши йиғилишида иштирок этиш</t>
  </si>
  <si>
    <t>Самандаров Учқун Уктамович</t>
  </si>
  <si>
    <t>Умирзаков Зохид Жозилбоевич</t>
  </si>
  <si>
    <t>Бухоро вилояти</t>
  </si>
  <si>
    <t>Файзуллаев Акбар</t>
  </si>
  <si>
    <t>Шахмат мусобақасида иштирик этиш учун</t>
  </si>
  <si>
    <t>Расулов Ўктам Хайдарович</t>
  </si>
  <si>
    <t>Малака ошириш мақсадида</t>
  </si>
  <si>
    <t>Остонов Бекзод Хайриллоевич</t>
  </si>
  <si>
    <t>Қашқадарё вилояти</t>
  </si>
  <si>
    <t>Ўз.Рес. Олий Судга</t>
  </si>
  <si>
    <t>Тошкент шаҳар</t>
  </si>
  <si>
    <t>Вахобов Тохиржон Зафарович</t>
  </si>
  <si>
    <t>Муталиев Қобил Қадирович</t>
  </si>
  <si>
    <t>Собиров Абдулазиз Ғофурович</t>
  </si>
  <si>
    <t>Ўз.Рес. Харбий суди</t>
  </si>
  <si>
    <t>Хашимов Шерзод Қасимович</t>
  </si>
  <si>
    <t>Акрамов Аброрхон Агзамович</t>
  </si>
  <si>
    <t>Махкамов Ўткиржон Мухтарович</t>
  </si>
  <si>
    <t>Судьялар олий мактабига</t>
  </si>
  <si>
    <t>Тошкент шаҳри</t>
  </si>
  <si>
    <t>Бердимуратова Зульфия</t>
  </si>
  <si>
    <t>ДФХ Академиясига</t>
  </si>
  <si>
    <t>Даулетов Бахтияр</t>
  </si>
  <si>
    <t>ЎзР Олий судига</t>
  </si>
  <si>
    <t>Абибуллаев Елиубай</t>
  </si>
  <si>
    <t>Судьялар олий кенгашига</t>
  </si>
  <si>
    <t>Бабаназаров Калбай</t>
  </si>
  <si>
    <t>Шамамбетов Шарафат</t>
  </si>
  <si>
    <t>Сафаров Аскар</t>
  </si>
  <si>
    <t>Бердиев Ерполат</t>
  </si>
  <si>
    <t>Сабуров Бауыржан</t>
  </si>
  <si>
    <t>Бисенова Гулистан</t>
  </si>
  <si>
    <t>ЎзР Ҳарбий судига</t>
  </si>
  <si>
    <t>Акимниязов Пурханатдийн</t>
  </si>
  <si>
    <t>Аллашев Дамир</t>
  </si>
  <si>
    <t>Аяпова Зухра</t>
  </si>
  <si>
    <t>Абдикаримова Сарбиназ</t>
  </si>
  <si>
    <t xml:space="preserve">Х.Сулайманова номидаги суд экспертизаси ўтказиш учун </t>
  </si>
  <si>
    <t>Кийиков Суннатулло Тилланазар ўғли</t>
  </si>
  <si>
    <t>Андижон вилояти</t>
  </si>
  <si>
    <t>Раймалиева Камола Икромалиевна</t>
  </si>
  <si>
    <t>Одил судлов вкадамеясининг судялик лавозимларига иншо текшириш учун</t>
  </si>
  <si>
    <t>Юлчиева Сохиба Қодиржоновна</t>
  </si>
  <si>
    <t>Наманган вилояти</t>
  </si>
  <si>
    <t>Тошкент шахрига</t>
  </si>
  <si>
    <t>Мирзакулов Фарход Мусурмонкулович</t>
  </si>
  <si>
    <t>Шапиев Алихон Усанович</t>
  </si>
  <si>
    <t>Аролов Чорибек Мамурович</t>
  </si>
  <si>
    <t>Диеров Бахриддин Махмуджонович</t>
  </si>
  <si>
    <t>Хужамуротов Зариф Хушбокович</t>
  </si>
  <si>
    <t>Каримов Жахонгир Туймуротович</t>
  </si>
  <si>
    <t>Мустафаев Бахтиер Улашович</t>
  </si>
  <si>
    <t>Юлдшев Шерзод Юлдашевич</t>
  </si>
  <si>
    <t>Ўзбекистон Республикаси  Олий Судига</t>
  </si>
  <si>
    <t>Рахимов Сохиб Хайитмуротович</t>
  </si>
  <si>
    <t>Умбаров Хуршид Саматович</t>
  </si>
  <si>
    <t>Сурхондарё вилояти</t>
  </si>
  <si>
    <t>SEMENAR TRENINGDA ISHTIROK ETISH UCHUN</t>
  </si>
  <si>
    <t>TOSHKENT  SHAHAR</t>
  </si>
  <si>
    <t>SHARAPOV FERUZ FAXRIDDINOVICH</t>
  </si>
  <si>
    <t>JDS DASTURI TADBIRIDA ISHTIROK ETISH UCHUN</t>
  </si>
  <si>
    <t>KODIROV ASLITDIN XAKIMOVICH</t>
  </si>
  <si>
    <t>SUDYALAR OLIY KENGASHIGA</t>
  </si>
  <si>
    <t>RAZIKOV O‘TKIR SOBIROVICH</t>
  </si>
  <si>
    <t>RAXIMOV NURBEK NUTFULLOYEVICH</t>
  </si>
  <si>
    <t>AVEZOV JALOL NORQULOVICH</t>
  </si>
  <si>
    <t>USMONOV ZAFAR AKRAMOVICH</t>
  </si>
  <si>
    <t>Судялар олий кенгаши</t>
  </si>
  <si>
    <t>Тошкент ш</t>
  </si>
  <si>
    <t>AVEZOV XAMID MASHARIBOVICH</t>
  </si>
  <si>
    <t>Х.Сулаймонова номидагаи экспертиза маркази</t>
  </si>
  <si>
    <t>MATKARIMOVA IRODA GAYIBNAZAROVNA</t>
  </si>
  <si>
    <t>ALLABERGONOV BUNYODBEK AMINBOYEVICH</t>
  </si>
  <si>
    <t>KABULOVA ZUXRA KABULOVNA</t>
  </si>
  <si>
    <t>YULDASHEVA NAVBAXOR ERGASHEVNA</t>
  </si>
  <si>
    <t>JUMANAZAROV SARDORBEK JUMANAZAROVICH</t>
  </si>
  <si>
    <t>SAPAYEV XAMRABEK RAXIMBERGANOVICH</t>
  </si>
  <si>
    <t>KUSHIYEV G‘ULOMJON YOKUBJONOVICH</t>
  </si>
  <si>
    <t>RUZMETOV MUROD ULUG‘BEKOVICH</t>
  </si>
  <si>
    <t>ATAMURATOV DILMUROD XAITBAYEVICH</t>
  </si>
  <si>
    <t>XOLLIYEV MUZAFFAR JUMANAZAROVICH</t>
  </si>
  <si>
    <t>KARIMOV SARDOR KAMILOVICH</t>
  </si>
  <si>
    <t>PIRJONOV JUR’AT RAJABBAYEVICH</t>
  </si>
  <si>
    <t>ABDULLAYEV BOBUR MAXMUDOVICH</t>
  </si>
  <si>
    <t>TURAKULOV AKRAM NIGMATULLAYEVICH</t>
  </si>
  <si>
    <t>KURYAZOV JAMOLADDIN SHAVKATOVICH</t>
  </si>
  <si>
    <t>SOPOYEV RASHID SHONAZAROVICH</t>
  </si>
  <si>
    <t>KURBANIYAZOVA SHOXNOZA ULUGBEKOVNA</t>
  </si>
  <si>
    <t>MATYAKUBOV MAKSAD ATANAZAROVICH</t>
  </si>
  <si>
    <t>Хоразм вилояти</t>
  </si>
  <si>
    <t>Шербекова Лобар Базаровна</t>
  </si>
  <si>
    <t>Ўқув таътили</t>
  </si>
  <si>
    <t>Турдиқулова (Иброхимова)  Наргиза Комил қизи</t>
  </si>
  <si>
    <t>Нишонов Мухриддин Ҳусниддин ўғли</t>
  </si>
  <si>
    <t>Сирдарё вилояти</t>
  </si>
  <si>
    <t>Суд экспертиза маркази</t>
  </si>
  <si>
    <t>Самарканд шахри</t>
  </si>
  <si>
    <t>Неъматов Азамат Азимович</t>
  </si>
  <si>
    <t>Олий судга</t>
  </si>
  <si>
    <t>Тошкент шахри</t>
  </si>
  <si>
    <t>Исмаилов Нурбек Азимжанович</t>
  </si>
  <si>
    <t>Джумаева Мунира Уктамовна</t>
  </si>
  <si>
    <t>Тўхтаева Феруза Баротовна</t>
  </si>
  <si>
    <t>Давидов Баходир Кувондикович</t>
  </si>
  <si>
    <t>Давронов Шохижахон Бахтиёр ўғли</t>
  </si>
  <si>
    <t>Навоий вилояти</t>
  </si>
  <si>
    <t>Нукус шахри</t>
  </si>
  <si>
    <t>JUMAYEV OTABEK ATAKULOVICH</t>
  </si>
  <si>
    <t>MAMARAYIMOV NAVRUZ NASIMJON O‘G‘LI</t>
  </si>
  <si>
    <t>Самарқанд шаҳри</t>
  </si>
  <si>
    <t>BABAKULOV BEKZOD NORMUXAMEDOVICH</t>
  </si>
  <si>
    <t>Фарғон шахри</t>
  </si>
  <si>
    <t>Қарши шаҳри</t>
  </si>
  <si>
    <t>JONQOBILOV AKMAL FAYZULLAYEVICH</t>
  </si>
  <si>
    <t>Нукус шаҳри</t>
  </si>
  <si>
    <t>Ҳудудий ҳарбий судини ташкилий фаолиятини  ўрганиш</t>
  </si>
  <si>
    <t>Ўзбекистон Республикаси судялар олий кенгаши</t>
  </si>
  <si>
    <t>RASULOV XURSHID G‘AYRATOVICH</t>
  </si>
  <si>
    <t>IMOMNAZAROV BOBURJON XOLIQNAZAR O‘G‘LI</t>
  </si>
  <si>
    <t>BARAKABAYEV OYBEK A’ZAMJONOVICH</t>
  </si>
  <si>
    <t>SHAMSIIDINOV NURILLO NASIRDIN O‘G‘LI</t>
  </si>
  <si>
    <t>YAQUBJONOV IBROXIMJON INXOMJONOVICH</t>
  </si>
  <si>
    <t>NIZAMIDINOV AKMALXUJA OBITXUJAYEVICH</t>
  </si>
  <si>
    <t>Олий судига хизмат сафарига</t>
  </si>
  <si>
    <t>Зулфуқоров Муродбек Исмоилович</t>
  </si>
  <si>
    <t>Набиев Собир Абдусаматович</t>
  </si>
  <si>
    <t>Жиззах вилояти</t>
  </si>
  <si>
    <t>Ўзбекистон Республикаси Олий судида 2025 йил 1-ярим йиллик якунлари бўйича бўладиган кенгайтирилган йиғилишида иштирок этиш учун</t>
  </si>
  <si>
    <t>Ахмедов Баҳриддин Ҳошимович</t>
  </si>
  <si>
    <t>Ўзбекистон Республикаси Ҳарбий судига жиноят ишини суд мажлисида кўриш учун</t>
  </si>
  <si>
    <t>Маматкулов Фируз Джамшедович</t>
  </si>
  <si>
    <t>Абдурахимов Бекзод Махмудович</t>
  </si>
  <si>
    <t>Ахролов Отабек Амонович</t>
  </si>
  <si>
    <t>Жиззах шаҳри</t>
  </si>
  <si>
    <t>Ўзбекистон Республикаси Одил судлов академиясига судялик лавозимларига номзодларни қайта касбий тайёрлаш курсига имтиҳон топширган номзодларнинг иншоларини текшириш учун</t>
  </si>
  <si>
    <t>Келдиярова Хулкар Худояровна</t>
  </si>
  <si>
    <t>Ўзбекистон Республикаси Ҳарбий судига йиғилишда иштирок этиш учун</t>
  </si>
  <si>
    <t>Ўзбекистон Республикаси Олий судига малака ошириш учун</t>
  </si>
  <si>
    <t>Самарқанд вилояти</t>
  </si>
  <si>
    <t xml:space="preserve">Марказий аппарат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</si>
</sst>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 _₽_-;\-* #\ ##0.00\ _₽_-;_-* &quot;-&quot;??\ _₽_-;_-@_-"/>
    <numFmt numFmtId="166" formatCode="_-* #,##0.00\ _₽_-;\-* #,##0.00\ _₽_-;_-* &quot;-&quot;??\ _₽_-;_-@_-"/>
  </numFmts>
  <fonts count="12">
    <font>
      <sz val="11"/>
      <color theme="1"/>
      <name val="Calibri"/>
      <family val="2"/>
      <scheme val="minor"/>
    </font>
    <font>
      <sz val="11"/>
      <color theme="1"/>
      <name val="Calibri"/>
      <family val="2"/>
      <charset val="204"/>
      <scheme val="minor"/>
    </font>
    <font>
      <sz val="12"/>
      <color theme="1"/>
      <name val="Times New Roman"/>
      <family val="1"/>
      <charset val="204"/>
    </font>
    <font>
      <u/>
      <sz val="11"/>
      <color theme="10"/>
      <name val="Calibri"/>
      <family val="2"/>
      <scheme val="minor"/>
    </font>
    <font>
      <b/>
      <sz val="12"/>
      <color theme="1"/>
      <name val="Times New Roman"/>
      <family val="1"/>
      <charset val="204"/>
    </font>
    <font>
      <b/>
      <sz val="12"/>
      <color rgb="FF000080"/>
      <name val="Times New Roman"/>
      <family val="1"/>
      <charset val="204"/>
    </font>
    <font>
      <sz val="12"/>
      <color theme="10"/>
      <name val="Times New Roman"/>
      <family val="1"/>
      <charset val="204"/>
    </font>
    <font>
      <sz val="12"/>
      <color rgb="FF000080"/>
      <name val="Times New Roman"/>
      <family val="1"/>
      <charset val="204"/>
    </font>
    <font>
      <b/>
      <i/>
      <sz val="12"/>
      <color theme="1"/>
      <name val="Times New Roman"/>
      <family val="1"/>
      <charset val="204"/>
    </font>
    <font>
      <sz val="11"/>
      <color theme="1"/>
      <name val="Calibri"/>
      <family val="2"/>
      <scheme val="minor"/>
    </font>
    <font>
      <sz val="12"/>
      <name val="Times New Roman"/>
      <family val="1"/>
      <charset val="204"/>
    </font>
    <font>
      <sz val="11"/>
      <color theme="1"/>
      <name val="Calibri"/>
      <charset val="134"/>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3" fillId="0" borderId="0" applyNumberFormat="0" applyFill="0" applyBorder="0" applyAlignment="0" applyProtection="0"/>
    <xf numFmtId="43" fontId="9" fillId="0" borderId="0" applyFont="0" applyFill="0" applyBorder="0" applyAlignment="0" applyProtection="0"/>
    <xf numFmtId="0" fontId="11" fillId="0" borderId="0"/>
    <xf numFmtId="43" fontId="9" fillId="0" borderId="0" applyFont="0" applyFill="0" applyBorder="0" applyAlignment="0" applyProtection="0"/>
    <xf numFmtId="43" fontId="9" fillId="0" borderId="0" applyFont="0" applyFill="0" applyBorder="0" applyAlignment="0" applyProtection="0"/>
    <xf numFmtId="164" fontId="1" fillId="0" borderId="0" applyFont="0" applyFill="0" applyBorder="0" applyAlignment="0" applyProtection="0"/>
  </cellStyleXfs>
  <cellXfs count="39">
    <xf numFmtId="0" fontId="0" fillId="0" borderId="0" xfId="0"/>
    <xf numFmtId="0" fontId="2" fillId="0" borderId="0" xfId="0" applyFont="1"/>
    <xf numFmtId="0" fontId="2" fillId="2" borderId="0" xfId="0" applyFont="1" applyFill="1"/>
    <xf numFmtId="0" fontId="6" fillId="2" borderId="0" xfId="1" applyFont="1" applyFill="1" applyAlignment="1">
      <alignment wrapText="1"/>
    </xf>
    <xf numFmtId="0" fontId="7" fillId="2" borderId="0" xfId="0" applyFont="1" applyFill="1"/>
    <xf numFmtId="0" fontId="5" fillId="2" borderId="0" xfId="0" applyFont="1" applyFill="1" applyAlignment="1">
      <alignment vertical="center"/>
    </xf>
    <xf numFmtId="0" fontId="5" fillId="2" borderId="0" xfId="0" applyFont="1" applyFill="1"/>
    <xf numFmtId="0" fontId="2" fillId="2" borderId="0" xfId="0" applyFont="1" applyFill="1" applyAlignment="1">
      <alignment wrapText="1"/>
    </xf>
    <xf numFmtId="0" fontId="2" fillId="2" borderId="0" xfId="0" applyFont="1" applyFill="1" applyAlignment="1">
      <alignment horizontal="left"/>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43" fontId="10" fillId="3" borderId="1" xfId="2" applyFont="1" applyFill="1" applyBorder="1" applyAlignment="1">
      <alignment horizontal="center" vertical="center" wrapText="1"/>
    </xf>
    <xf numFmtId="43" fontId="4" fillId="2" borderId="1" xfId="2" applyFont="1" applyFill="1" applyBorder="1"/>
    <xf numFmtId="43" fontId="4" fillId="0" borderId="1" xfId="2" applyFont="1" applyBorder="1"/>
    <xf numFmtId="0" fontId="2" fillId="0" borderId="1" xfId="0" applyFont="1" applyBorder="1" applyAlignment="1">
      <alignment vertical="center" wrapText="1"/>
    </xf>
    <xf numFmtId="43" fontId="2" fillId="2" borderId="1" xfId="2" applyFont="1" applyFill="1" applyBorder="1" applyAlignment="1">
      <alignment vertical="center"/>
    </xf>
    <xf numFmtId="0" fontId="2" fillId="0" borderId="1" xfId="0" applyFont="1" applyBorder="1" applyAlignment="1">
      <alignment horizontal="center" vertical="center"/>
    </xf>
    <xf numFmtId="0" fontId="4" fillId="0" borderId="0" xfId="0" applyFont="1" applyBorder="1" applyAlignment="1">
      <alignment horizontal="left"/>
    </xf>
    <xf numFmtId="43" fontId="4" fillId="0" borderId="0" xfId="2" applyFont="1" applyBorder="1"/>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2" borderId="1" xfId="0" applyFont="1" applyFill="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2" fillId="0" borderId="0" xfId="0" applyFont="1" applyAlignment="1">
      <alignment horizontal="left" wrapText="1"/>
    </xf>
    <xf numFmtId="0" fontId="2" fillId="0" borderId="0" xfId="0" applyFont="1" applyAlignment="1">
      <alignment horizontal="left"/>
    </xf>
    <xf numFmtId="0" fontId="4" fillId="2" borderId="1" xfId="0" applyFont="1" applyFill="1" applyBorder="1" applyAlignment="1">
      <alignment horizontal="center" vertical="center" wrapText="1"/>
    </xf>
    <xf numFmtId="0" fontId="5" fillId="2" borderId="0" xfId="0" applyFont="1" applyFill="1" applyAlignment="1">
      <alignment horizontal="center" vertical="center" wrapText="1"/>
    </xf>
    <xf numFmtId="0" fontId="7" fillId="2" borderId="0" xfId="0" applyFont="1" applyFill="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43" fontId="2" fillId="2" borderId="0" xfId="2" applyFont="1" applyFill="1"/>
    <xf numFmtId="166" fontId="2" fillId="2" borderId="0" xfId="0" applyNumberFormat="1" applyFont="1" applyFill="1"/>
    <xf numFmtId="4" fontId="2" fillId="2" borderId="0" xfId="0" applyNumberFormat="1" applyFont="1" applyFill="1" applyAlignment="1">
      <alignment wrapText="1"/>
    </xf>
    <xf numFmtId="4" fontId="2" fillId="2" borderId="0" xfId="0" applyNumberFormat="1" applyFont="1" applyFill="1"/>
    <xf numFmtId="166" fontId="2" fillId="0" borderId="0" xfId="0" applyNumberFormat="1" applyFont="1"/>
  </cellXfs>
  <cellStyles count="7">
    <cellStyle name="Гиперссылка" xfId="1" builtinId="8"/>
    <cellStyle name="Обычный" xfId="0" builtinId="0"/>
    <cellStyle name="Обычный 2" xfId="3" xr:uid="{A3A87669-4B0B-452F-9859-DC5F8DB8D28A}"/>
    <cellStyle name="Финансовый" xfId="2" builtinId="3"/>
    <cellStyle name="Финансовый 2" xfId="5" xr:uid="{7B68C9B0-DA69-4E19-9AB2-FFB6EC7A7503}"/>
    <cellStyle name="Финансовый 3" xfId="6" xr:uid="{38EDEDA6-AC4C-40CB-B1EF-5DA4B45F7280}"/>
    <cellStyle name="Финансовый 4" xfId="4" xr:uid="{FD82534A-4778-4340-A6BE-B5087FD862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1"/>
  <sheetViews>
    <sheetView tabSelected="1" topLeftCell="B1" zoomScale="55" zoomScaleNormal="55" zoomScaleSheetLayoutView="85" workbookViewId="0">
      <pane ySplit="10" topLeftCell="A11" activePane="bottomLeft" state="frozen"/>
      <selection pane="bottomLeft" activeCell="B11" sqref="B11"/>
    </sheetView>
  </sheetViews>
  <sheetFormatPr defaultRowHeight="15.75"/>
  <cols>
    <col min="1" max="1" width="6.7109375" style="2" customWidth="1"/>
    <col min="2" max="2" width="23.5703125" style="2" customWidth="1"/>
    <col min="3" max="3" width="47" style="2" customWidth="1"/>
    <col min="4" max="4" width="19.7109375" style="2" customWidth="1"/>
    <col min="5" max="5" width="18.85546875" style="2" customWidth="1"/>
    <col min="6" max="6" width="53.28515625" style="2" customWidth="1"/>
    <col min="7" max="7" width="23.140625" style="2" customWidth="1"/>
    <col min="8" max="8" width="19.7109375" style="2" customWidth="1"/>
    <col min="9" max="9" width="21.42578125" style="2" customWidth="1"/>
    <col min="10" max="10" width="18.140625" style="2" customWidth="1"/>
    <col min="11" max="11" width="18.28515625" style="2" customWidth="1"/>
    <col min="12" max="12" width="19.28515625" style="2" customWidth="1"/>
    <col min="13" max="16384" width="9.140625" style="2"/>
  </cols>
  <sheetData>
    <row r="2" spans="1:16" ht="42.75" customHeight="1">
      <c r="A2" s="28" t="s">
        <v>0</v>
      </c>
      <c r="B2" s="28"/>
      <c r="C2" s="28"/>
      <c r="D2" s="28"/>
      <c r="E2" s="28"/>
      <c r="F2" s="28"/>
      <c r="G2" s="28"/>
      <c r="H2" s="28"/>
      <c r="I2" s="28"/>
      <c r="J2" s="28"/>
      <c r="K2" s="28"/>
      <c r="L2" s="28"/>
      <c r="M2" s="3"/>
      <c r="N2" s="3"/>
      <c r="O2" s="3"/>
      <c r="P2" s="3"/>
    </row>
    <row r="3" spans="1:16">
      <c r="A3" s="29" t="s">
        <v>1</v>
      </c>
      <c r="B3" s="29"/>
      <c r="C3" s="29"/>
      <c r="D3" s="29"/>
      <c r="E3" s="29"/>
      <c r="F3" s="29"/>
      <c r="G3" s="29"/>
      <c r="H3" s="29"/>
      <c r="I3" s="29"/>
      <c r="J3" s="29"/>
      <c r="K3" s="29"/>
      <c r="L3" s="29"/>
      <c r="M3" s="4"/>
      <c r="N3" s="4"/>
      <c r="O3" s="4"/>
      <c r="P3" s="4"/>
    </row>
    <row r="4" spans="1:16">
      <c r="A4" s="30" t="s">
        <v>2</v>
      </c>
      <c r="B4" s="30"/>
      <c r="C4" s="30"/>
      <c r="D4" s="30"/>
      <c r="E4" s="30"/>
      <c r="F4" s="30"/>
      <c r="G4" s="30"/>
      <c r="H4" s="30"/>
      <c r="I4" s="30"/>
      <c r="J4" s="30"/>
      <c r="K4" s="30"/>
      <c r="L4" s="30"/>
      <c r="M4" s="5"/>
      <c r="N4" s="5"/>
      <c r="O4" s="5"/>
      <c r="P4" s="5"/>
    </row>
    <row r="5" spans="1:16">
      <c r="A5" s="30" t="s">
        <v>3</v>
      </c>
      <c r="B5" s="30"/>
      <c r="C5" s="30"/>
      <c r="D5" s="30"/>
      <c r="E5" s="30"/>
      <c r="F5" s="30"/>
      <c r="G5" s="30"/>
      <c r="H5" s="30"/>
      <c r="I5" s="30"/>
      <c r="J5" s="30"/>
      <c r="K5" s="30"/>
      <c r="L5" s="30"/>
      <c r="M5" s="6"/>
      <c r="N5" s="6"/>
      <c r="O5" s="6"/>
      <c r="P5" s="6"/>
    </row>
    <row r="7" spans="1:16">
      <c r="A7" s="27" t="s">
        <v>4</v>
      </c>
      <c r="B7" s="32" t="s">
        <v>18</v>
      </c>
      <c r="C7" s="27" t="s">
        <v>5</v>
      </c>
      <c r="D7" s="27" t="s">
        <v>6</v>
      </c>
      <c r="E7" s="27" t="s">
        <v>32</v>
      </c>
      <c r="F7" s="27" t="s">
        <v>7</v>
      </c>
      <c r="G7" s="27" t="s">
        <v>8</v>
      </c>
      <c r="H7" s="27" t="s">
        <v>9</v>
      </c>
      <c r="I7" s="31" t="s">
        <v>10</v>
      </c>
      <c r="J7" s="31"/>
      <c r="K7" s="31"/>
      <c r="L7" s="31"/>
      <c r="M7" s="7"/>
      <c r="N7" s="7"/>
      <c r="O7" s="7"/>
      <c r="P7" s="7"/>
    </row>
    <row r="8" spans="1:16" ht="78.75">
      <c r="A8" s="27"/>
      <c r="B8" s="33"/>
      <c r="C8" s="27"/>
      <c r="D8" s="27"/>
      <c r="E8" s="27"/>
      <c r="F8" s="27"/>
      <c r="G8" s="27"/>
      <c r="H8" s="27"/>
      <c r="I8" s="19" t="s">
        <v>11</v>
      </c>
      <c r="J8" s="19" t="s">
        <v>12</v>
      </c>
      <c r="K8" s="19" t="s">
        <v>13</v>
      </c>
      <c r="L8" s="19" t="s">
        <v>14</v>
      </c>
    </row>
    <row r="9" spans="1:16">
      <c r="A9" s="20">
        <v>1</v>
      </c>
      <c r="B9" s="20"/>
      <c r="C9" s="20">
        <v>2</v>
      </c>
      <c r="D9" s="20">
        <v>3</v>
      </c>
      <c r="E9" s="20">
        <v>4</v>
      </c>
      <c r="F9" s="20">
        <v>5</v>
      </c>
      <c r="G9" s="20">
        <v>6</v>
      </c>
      <c r="H9" s="20">
        <v>7</v>
      </c>
      <c r="I9" s="20">
        <v>8</v>
      </c>
      <c r="J9" s="20">
        <v>9</v>
      </c>
      <c r="K9" s="20">
        <v>10</v>
      </c>
      <c r="L9" s="20">
        <v>11</v>
      </c>
    </row>
    <row r="10" spans="1:16">
      <c r="A10" s="21" t="s">
        <v>19</v>
      </c>
      <c r="B10" s="21"/>
      <c r="C10" s="21"/>
      <c r="D10" s="21"/>
      <c r="E10" s="21"/>
      <c r="F10" s="21"/>
      <c r="G10" s="21"/>
      <c r="H10" s="21"/>
      <c r="I10" s="21"/>
      <c r="J10" s="21"/>
      <c r="K10" s="21"/>
      <c r="L10" s="21"/>
    </row>
    <row r="11" spans="1:16" ht="63">
      <c r="A11" s="16"/>
      <c r="B11" s="16" t="s">
        <v>22</v>
      </c>
      <c r="C11" s="14" t="s">
        <v>38</v>
      </c>
      <c r="D11" s="9" t="s">
        <v>39</v>
      </c>
      <c r="E11" s="9">
        <v>3</v>
      </c>
      <c r="F11" s="10" t="s">
        <v>34</v>
      </c>
      <c r="G11" s="10" t="s">
        <v>24</v>
      </c>
      <c r="H11" s="15">
        <f>SUM(I11:L11)</f>
        <v>850</v>
      </c>
      <c r="I11" s="11">
        <v>850</v>
      </c>
      <c r="J11" s="11">
        <v>0</v>
      </c>
      <c r="K11" s="11">
        <v>0</v>
      </c>
      <c r="L11" s="11">
        <v>0</v>
      </c>
    </row>
    <row r="12" spans="1:16" ht="63">
      <c r="A12" s="16">
        <v>1</v>
      </c>
      <c r="B12" s="16" t="s">
        <v>22</v>
      </c>
      <c r="C12" s="14" t="s">
        <v>21</v>
      </c>
      <c r="D12" s="9" t="s">
        <v>20</v>
      </c>
      <c r="E12" s="9">
        <v>2</v>
      </c>
      <c r="F12" s="10" t="s">
        <v>23</v>
      </c>
      <c r="G12" s="10" t="s">
        <v>24</v>
      </c>
      <c r="H12" s="15">
        <f>SUM(I12:L12)</f>
        <v>1275.75</v>
      </c>
      <c r="I12" s="11">
        <v>1050</v>
      </c>
      <c r="J12" s="11">
        <v>150.75</v>
      </c>
      <c r="K12" s="11">
        <v>75</v>
      </c>
      <c r="L12" s="11">
        <v>0</v>
      </c>
    </row>
    <row r="13" spans="1:16" ht="63">
      <c r="A13" s="16">
        <v>2</v>
      </c>
      <c r="B13" s="16" t="s">
        <v>22</v>
      </c>
      <c r="C13" s="14" t="s">
        <v>21</v>
      </c>
      <c r="D13" s="9" t="s">
        <v>20</v>
      </c>
      <c r="E13" s="9">
        <v>2</v>
      </c>
      <c r="F13" s="10" t="s">
        <v>25</v>
      </c>
      <c r="G13" s="10" t="s">
        <v>24</v>
      </c>
      <c r="H13" s="15">
        <f t="shared" ref="H13:H20" si="0">SUM(I13:L13)</f>
        <v>1275.75</v>
      </c>
      <c r="I13" s="11">
        <v>1050</v>
      </c>
      <c r="J13" s="11">
        <v>150.75</v>
      </c>
      <c r="K13" s="11">
        <v>75</v>
      </c>
      <c r="L13" s="11">
        <v>0</v>
      </c>
    </row>
    <row r="14" spans="1:16" ht="63">
      <c r="A14" s="16">
        <v>3</v>
      </c>
      <c r="B14" s="16" t="s">
        <v>22</v>
      </c>
      <c r="C14" s="14" t="s">
        <v>26</v>
      </c>
      <c r="D14" s="9" t="s">
        <v>27</v>
      </c>
      <c r="E14" s="9">
        <v>5</v>
      </c>
      <c r="F14" s="10" t="s">
        <v>28</v>
      </c>
      <c r="G14" s="10" t="s">
        <v>24</v>
      </c>
      <c r="H14" s="15">
        <f t="shared" si="0"/>
        <v>2703.75</v>
      </c>
      <c r="I14" s="11">
        <v>2280</v>
      </c>
      <c r="J14" s="11">
        <v>236.25</v>
      </c>
      <c r="K14" s="11">
        <v>187.5</v>
      </c>
      <c r="L14" s="11">
        <v>0</v>
      </c>
    </row>
    <row r="15" spans="1:16" ht="63">
      <c r="A15" s="16">
        <v>4</v>
      </c>
      <c r="B15" s="16" t="s">
        <v>22</v>
      </c>
      <c r="C15" s="14" t="s">
        <v>21</v>
      </c>
      <c r="D15" s="9" t="s">
        <v>20</v>
      </c>
      <c r="E15" s="9">
        <v>1</v>
      </c>
      <c r="F15" s="10" t="s">
        <v>23</v>
      </c>
      <c r="G15" s="10" t="s">
        <v>24</v>
      </c>
      <c r="H15" s="15">
        <f t="shared" si="0"/>
        <v>1188.25</v>
      </c>
      <c r="I15" s="11">
        <v>1000</v>
      </c>
      <c r="J15" s="11">
        <v>150.75</v>
      </c>
      <c r="K15" s="11">
        <v>37.5</v>
      </c>
      <c r="L15" s="11">
        <v>0</v>
      </c>
    </row>
    <row r="16" spans="1:16" ht="63">
      <c r="A16" s="16">
        <v>5</v>
      </c>
      <c r="B16" s="16" t="s">
        <v>22</v>
      </c>
      <c r="C16" s="14" t="s">
        <v>21</v>
      </c>
      <c r="D16" s="9" t="s">
        <v>20</v>
      </c>
      <c r="E16" s="9">
        <v>1</v>
      </c>
      <c r="F16" s="10" t="s">
        <v>25</v>
      </c>
      <c r="G16" s="10" t="s">
        <v>24</v>
      </c>
      <c r="H16" s="15">
        <f t="shared" si="0"/>
        <v>1188.25</v>
      </c>
      <c r="I16" s="11">
        <v>1000</v>
      </c>
      <c r="J16" s="11">
        <v>150.75</v>
      </c>
      <c r="K16" s="11">
        <v>37.5</v>
      </c>
      <c r="L16" s="11">
        <v>0</v>
      </c>
    </row>
    <row r="17" spans="1:12" ht="31.5">
      <c r="A17" s="16">
        <v>6</v>
      </c>
      <c r="B17" s="16" t="s">
        <v>22</v>
      </c>
      <c r="C17" s="14" t="s">
        <v>29</v>
      </c>
      <c r="D17" s="9" t="s">
        <v>30</v>
      </c>
      <c r="E17" s="9">
        <v>1</v>
      </c>
      <c r="F17" s="10" t="s">
        <v>31</v>
      </c>
      <c r="G17" s="10" t="s">
        <v>24</v>
      </c>
      <c r="H17" s="15">
        <f t="shared" si="0"/>
        <v>1312.125</v>
      </c>
      <c r="I17" s="11">
        <v>1000</v>
      </c>
      <c r="J17" s="11">
        <v>274.625</v>
      </c>
      <c r="K17" s="11">
        <v>37.5</v>
      </c>
      <c r="L17" s="11">
        <v>0</v>
      </c>
    </row>
    <row r="18" spans="1:12" ht="63">
      <c r="A18" s="16">
        <v>7</v>
      </c>
      <c r="B18" s="16" t="s">
        <v>22</v>
      </c>
      <c r="C18" s="14" t="s">
        <v>21</v>
      </c>
      <c r="D18" s="9" t="s">
        <v>20</v>
      </c>
      <c r="E18" s="9">
        <v>4</v>
      </c>
      <c r="F18" s="10" t="s">
        <v>23</v>
      </c>
      <c r="G18" s="10" t="s">
        <v>24</v>
      </c>
      <c r="H18" s="15">
        <f t="shared" si="0"/>
        <v>2372.6369999999997</v>
      </c>
      <c r="I18" s="11">
        <v>1800</v>
      </c>
      <c r="J18" s="11">
        <v>158.18700000000001</v>
      </c>
      <c r="K18" s="11">
        <v>153.69999999999999</v>
      </c>
      <c r="L18" s="11">
        <v>260.75</v>
      </c>
    </row>
    <row r="19" spans="1:12" ht="63">
      <c r="A19" s="16">
        <v>8</v>
      </c>
      <c r="B19" s="16" t="s">
        <v>22</v>
      </c>
      <c r="C19" s="14" t="s">
        <v>21</v>
      </c>
      <c r="D19" s="9" t="s">
        <v>20</v>
      </c>
      <c r="E19" s="9">
        <v>4</v>
      </c>
      <c r="F19" s="10" t="s">
        <v>25</v>
      </c>
      <c r="G19" s="10" t="s">
        <v>24</v>
      </c>
      <c r="H19" s="15">
        <f t="shared" si="0"/>
        <v>2372.6369999999997</v>
      </c>
      <c r="I19" s="11">
        <v>1800</v>
      </c>
      <c r="J19" s="11">
        <v>158.18700000000001</v>
      </c>
      <c r="K19" s="11">
        <v>153.69999999999999</v>
      </c>
      <c r="L19" s="11">
        <v>260.75</v>
      </c>
    </row>
    <row r="20" spans="1:12" ht="63">
      <c r="A20" s="16">
        <v>9</v>
      </c>
      <c r="B20" s="16" t="s">
        <v>22</v>
      </c>
      <c r="C20" s="14" t="s">
        <v>21</v>
      </c>
      <c r="D20" s="9" t="s">
        <v>20</v>
      </c>
      <c r="E20" s="9">
        <v>3</v>
      </c>
      <c r="F20" s="10" t="s">
        <v>23</v>
      </c>
      <c r="G20" s="10" t="s">
        <v>24</v>
      </c>
      <c r="H20" s="15">
        <f t="shared" si="0"/>
        <v>1716.7239999999999</v>
      </c>
      <c r="I20" s="11">
        <v>1350</v>
      </c>
      <c r="J20" s="11">
        <v>165.624</v>
      </c>
      <c r="K20" s="11">
        <v>123.6</v>
      </c>
      <c r="L20" s="11">
        <v>77.5</v>
      </c>
    </row>
    <row r="21" spans="1:12" ht="63">
      <c r="A21" s="16">
        <v>10</v>
      </c>
      <c r="B21" s="16" t="s">
        <v>185</v>
      </c>
      <c r="C21" s="14" t="s">
        <v>21</v>
      </c>
      <c r="D21" s="9" t="s">
        <v>20</v>
      </c>
      <c r="E21" s="9">
        <v>3</v>
      </c>
      <c r="F21" s="10" t="s">
        <v>25</v>
      </c>
      <c r="G21" s="10" t="s">
        <v>24</v>
      </c>
      <c r="H21" s="15">
        <f t="shared" ref="H21:H46" si="1">SUM(I21:L21)</f>
        <v>366.72399999999999</v>
      </c>
      <c r="I21" s="11">
        <v>0</v>
      </c>
      <c r="J21" s="11">
        <v>165.624</v>
      </c>
      <c r="K21" s="11">
        <v>123.6</v>
      </c>
      <c r="L21" s="11">
        <v>77.5</v>
      </c>
    </row>
    <row r="22" spans="1:12" ht="94.5">
      <c r="A22" s="16">
        <v>11</v>
      </c>
      <c r="B22" s="16" t="s">
        <v>22</v>
      </c>
      <c r="C22" s="14" t="s">
        <v>33</v>
      </c>
      <c r="D22" s="9" t="s">
        <v>20</v>
      </c>
      <c r="E22" s="9">
        <v>2</v>
      </c>
      <c r="F22" s="10" t="s">
        <v>34</v>
      </c>
      <c r="G22" s="10" t="s">
        <v>24</v>
      </c>
      <c r="H22" s="15">
        <f t="shared" si="1"/>
        <v>432.4</v>
      </c>
      <c r="I22" s="11">
        <v>350</v>
      </c>
      <c r="J22" s="11">
        <v>0</v>
      </c>
      <c r="K22" s="11">
        <v>82.4</v>
      </c>
      <c r="L22" s="11">
        <v>0</v>
      </c>
    </row>
    <row r="23" spans="1:12" ht="94.5">
      <c r="A23" s="16">
        <v>12</v>
      </c>
      <c r="B23" s="16" t="s">
        <v>22</v>
      </c>
      <c r="C23" s="14" t="s">
        <v>33</v>
      </c>
      <c r="D23" s="9" t="s">
        <v>20</v>
      </c>
      <c r="E23" s="9">
        <v>2</v>
      </c>
      <c r="F23" s="10" t="s">
        <v>35</v>
      </c>
      <c r="G23" s="10" t="s">
        <v>24</v>
      </c>
      <c r="H23" s="15">
        <f t="shared" si="1"/>
        <v>382.4</v>
      </c>
      <c r="I23" s="11">
        <v>300</v>
      </c>
      <c r="J23" s="11">
        <v>0</v>
      </c>
      <c r="K23" s="11">
        <v>82.4</v>
      </c>
      <c r="L23" s="11">
        <v>0</v>
      </c>
    </row>
    <row r="24" spans="1:12" ht="63">
      <c r="A24" s="16">
        <v>13</v>
      </c>
      <c r="B24" s="16" t="s">
        <v>22</v>
      </c>
      <c r="C24" s="14" t="s">
        <v>21</v>
      </c>
      <c r="D24" s="9" t="s">
        <v>20</v>
      </c>
      <c r="E24" s="9">
        <v>5</v>
      </c>
      <c r="F24" s="10" t="s">
        <v>23</v>
      </c>
      <c r="G24" s="10" t="s">
        <v>24</v>
      </c>
      <c r="H24" s="15">
        <f t="shared" ref="H24:H40" si="2">SUM(I24:L24)</f>
        <v>1625.624</v>
      </c>
      <c r="I24" s="11">
        <v>1200</v>
      </c>
      <c r="J24" s="11">
        <v>165.624</v>
      </c>
      <c r="K24" s="11">
        <v>54</v>
      </c>
      <c r="L24" s="11">
        <v>206</v>
      </c>
    </row>
    <row r="25" spans="1:12" ht="63">
      <c r="A25" s="16">
        <v>14</v>
      </c>
      <c r="B25" s="16" t="s">
        <v>22</v>
      </c>
      <c r="C25" s="14" t="s">
        <v>21</v>
      </c>
      <c r="D25" s="9" t="s">
        <v>20</v>
      </c>
      <c r="E25" s="9">
        <v>5</v>
      </c>
      <c r="F25" s="10" t="s">
        <v>25</v>
      </c>
      <c r="G25" s="10" t="s">
        <v>24</v>
      </c>
      <c r="H25" s="15">
        <f t="shared" si="2"/>
        <v>474.62400000000002</v>
      </c>
      <c r="I25" s="11">
        <v>0</v>
      </c>
      <c r="J25" s="11">
        <v>165.624</v>
      </c>
      <c r="K25" s="11">
        <v>206</v>
      </c>
      <c r="L25" s="11">
        <v>103</v>
      </c>
    </row>
    <row r="26" spans="1:12" ht="94.5">
      <c r="A26" s="16">
        <v>15</v>
      </c>
      <c r="B26" s="16" t="s">
        <v>22</v>
      </c>
      <c r="C26" s="14" t="s">
        <v>33</v>
      </c>
      <c r="D26" s="9" t="s">
        <v>20</v>
      </c>
      <c r="E26" s="9">
        <v>2</v>
      </c>
      <c r="F26" s="10" t="s">
        <v>34</v>
      </c>
      <c r="G26" s="10" t="s">
        <v>24</v>
      </c>
      <c r="H26" s="15">
        <f t="shared" si="2"/>
        <v>582.4</v>
      </c>
      <c r="I26" s="11">
        <v>500</v>
      </c>
      <c r="J26" s="11">
        <v>0</v>
      </c>
      <c r="K26" s="11">
        <v>82.4</v>
      </c>
      <c r="L26" s="11">
        <v>0</v>
      </c>
    </row>
    <row r="27" spans="1:12" ht="94.5">
      <c r="A27" s="16">
        <v>16</v>
      </c>
      <c r="B27" s="16" t="s">
        <v>22</v>
      </c>
      <c r="C27" s="14" t="s">
        <v>33</v>
      </c>
      <c r="D27" s="9" t="s">
        <v>20</v>
      </c>
      <c r="E27" s="9">
        <v>2</v>
      </c>
      <c r="F27" s="10" t="s">
        <v>35</v>
      </c>
      <c r="G27" s="10" t="s">
        <v>24</v>
      </c>
      <c r="H27" s="15">
        <f t="shared" si="2"/>
        <v>482.4</v>
      </c>
      <c r="I27" s="11">
        <v>400</v>
      </c>
      <c r="J27" s="11">
        <v>0</v>
      </c>
      <c r="K27" s="11">
        <v>82.4</v>
      </c>
      <c r="L27" s="11">
        <v>0</v>
      </c>
    </row>
    <row r="28" spans="1:12" ht="63">
      <c r="A28" s="16">
        <v>17</v>
      </c>
      <c r="B28" s="16" t="s">
        <v>22</v>
      </c>
      <c r="C28" s="14" t="s">
        <v>21</v>
      </c>
      <c r="D28" s="9" t="s">
        <v>20</v>
      </c>
      <c r="E28" s="9">
        <v>5</v>
      </c>
      <c r="F28" s="10" t="s">
        <v>23</v>
      </c>
      <c r="G28" s="10" t="s">
        <v>24</v>
      </c>
      <c r="H28" s="15">
        <f t="shared" si="2"/>
        <v>1871.424</v>
      </c>
      <c r="I28" s="11">
        <v>1300</v>
      </c>
      <c r="J28" s="11">
        <v>165.624</v>
      </c>
      <c r="K28" s="11">
        <v>206</v>
      </c>
      <c r="L28" s="11">
        <v>199.8</v>
      </c>
    </row>
    <row r="29" spans="1:12" ht="63">
      <c r="A29" s="16">
        <v>18</v>
      </c>
      <c r="B29" s="16" t="s">
        <v>22</v>
      </c>
      <c r="C29" s="14" t="s">
        <v>21</v>
      </c>
      <c r="D29" s="9" t="s">
        <v>20</v>
      </c>
      <c r="E29" s="9">
        <v>5</v>
      </c>
      <c r="F29" s="10" t="s">
        <v>25</v>
      </c>
      <c r="G29" s="10" t="s">
        <v>24</v>
      </c>
      <c r="H29" s="15">
        <f t="shared" si="2"/>
        <v>2919.6239999999998</v>
      </c>
      <c r="I29" s="11">
        <v>2250</v>
      </c>
      <c r="J29" s="11">
        <v>165.624</v>
      </c>
      <c r="K29" s="11">
        <v>206</v>
      </c>
      <c r="L29" s="11">
        <v>298</v>
      </c>
    </row>
    <row r="30" spans="1:12" ht="94.5">
      <c r="A30" s="16">
        <v>19</v>
      </c>
      <c r="B30" s="16" t="s">
        <v>22</v>
      </c>
      <c r="C30" s="14" t="s">
        <v>33</v>
      </c>
      <c r="D30" s="9" t="s">
        <v>20</v>
      </c>
      <c r="E30" s="9">
        <v>2</v>
      </c>
      <c r="F30" s="10" t="s">
        <v>34</v>
      </c>
      <c r="G30" s="10" t="s">
        <v>24</v>
      </c>
      <c r="H30" s="15">
        <f t="shared" si="2"/>
        <v>82.4</v>
      </c>
      <c r="I30" s="11">
        <v>0</v>
      </c>
      <c r="J30" s="11">
        <v>0</v>
      </c>
      <c r="K30" s="11">
        <v>82.4</v>
      </c>
      <c r="L30" s="11">
        <v>0</v>
      </c>
    </row>
    <row r="31" spans="1:12" ht="94.5">
      <c r="A31" s="16">
        <v>20</v>
      </c>
      <c r="B31" s="16" t="s">
        <v>22</v>
      </c>
      <c r="C31" s="14" t="s">
        <v>33</v>
      </c>
      <c r="D31" s="9" t="s">
        <v>20</v>
      </c>
      <c r="E31" s="9">
        <v>2</v>
      </c>
      <c r="F31" s="10" t="s">
        <v>35</v>
      </c>
      <c r="G31" s="10" t="s">
        <v>24</v>
      </c>
      <c r="H31" s="15">
        <f t="shared" si="2"/>
        <v>82.4</v>
      </c>
      <c r="I31" s="11">
        <v>0</v>
      </c>
      <c r="J31" s="11">
        <v>0</v>
      </c>
      <c r="K31" s="11">
        <v>82.4</v>
      </c>
      <c r="L31" s="11">
        <v>0</v>
      </c>
    </row>
    <row r="32" spans="1:12" ht="94.5">
      <c r="A32" s="16">
        <v>21</v>
      </c>
      <c r="B32" s="16" t="s">
        <v>22</v>
      </c>
      <c r="C32" s="14" t="s">
        <v>33</v>
      </c>
      <c r="D32" s="9" t="s">
        <v>20</v>
      </c>
      <c r="E32" s="9">
        <v>2</v>
      </c>
      <c r="F32" s="10" t="s">
        <v>34</v>
      </c>
      <c r="G32" s="10" t="s">
        <v>24</v>
      </c>
      <c r="H32" s="15">
        <f t="shared" si="2"/>
        <v>532.4</v>
      </c>
      <c r="I32" s="11">
        <v>450</v>
      </c>
      <c r="J32" s="11">
        <v>0</v>
      </c>
      <c r="K32" s="11">
        <v>82.4</v>
      </c>
      <c r="L32" s="11">
        <v>0</v>
      </c>
    </row>
    <row r="33" spans="1:12" ht="94.5">
      <c r="A33" s="16">
        <v>22</v>
      </c>
      <c r="B33" s="16" t="s">
        <v>22</v>
      </c>
      <c r="C33" s="14" t="s">
        <v>33</v>
      </c>
      <c r="D33" s="9" t="s">
        <v>20</v>
      </c>
      <c r="E33" s="9">
        <v>2</v>
      </c>
      <c r="F33" s="10" t="s">
        <v>35</v>
      </c>
      <c r="G33" s="10" t="s">
        <v>24</v>
      </c>
      <c r="H33" s="15">
        <f t="shared" si="2"/>
        <v>82.4</v>
      </c>
      <c r="I33" s="11">
        <v>0</v>
      </c>
      <c r="J33" s="11">
        <v>0</v>
      </c>
      <c r="K33" s="11">
        <v>82.4</v>
      </c>
      <c r="L33" s="11">
        <v>0</v>
      </c>
    </row>
    <row r="34" spans="1:12" ht="63">
      <c r="A34" s="16">
        <v>23</v>
      </c>
      <c r="B34" s="16" t="s">
        <v>22</v>
      </c>
      <c r="C34" s="14" t="s">
        <v>36</v>
      </c>
      <c r="D34" s="9" t="s">
        <v>37</v>
      </c>
      <c r="E34" s="9">
        <v>5</v>
      </c>
      <c r="F34" s="10" t="s">
        <v>28</v>
      </c>
      <c r="G34" s="10" t="s">
        <v>24</v>
      </c>
      <c r="H34" s="15">
        <f t="shared" si="2"/>
        <v>3851.2829999999999</v>
      </c>
      <c r="I34" s="11">
        <v>1600</v>
      </c>
      <c r="J34" s="11">
        <v>2045.2829999999999</v>
      </c>
      <c r="K34" s="11">
        <v>206</v>
      </c>
      <c r="L34" s="11">
        <v>0</v>
      </c>
    </row>
    <row r="35" spans="1:12" ht="63">
      <c r="A35" s="16">
        <v>24</v>
      </c>
      <c r="B35" s="16" t="s">
        <v>22</v>
      </c>
      <c r="C35" s="14" t="s">
        <v>21</v>
      </c>
      <c r="D35" s="9" t="s">
        <v>20</v>
      </c>
      <c r="E35" s="9">
        <v>5</v>
      </c>
      <c r="F35" s="10" t="s">
        <v>23</v>
      </c>
      <c r="G35" s="10" t="s">
        <v>24</v>
      </c>
      <c r="H35" s="15">
        <f t="shared" si="2"/>
        <v>517.82400000000007</v>
      </c>
      <c r="I35" s="11">
        <v>0</v>
      </c>
      <c r="J35" s="11">
        <v>165.624</v>
      </c>
      <c r="K35" s="11">
        <v>206</v>
      </c>
      <c r="L35" s="11">
        <v>146.19999999999999</v>
      </c>
    </row>
    <row r="36" spans="1:12" ht="63">
      <c r="A36" s="16">
        <v>25</v>
      </c>
      <c r="B36" s="16" t="s">
        <v>22</v>
      </c>
      <c r="C36" s="14" t="s">
        <v>21</v>
      </c>
      <c r="D36" s="9" t="s">
        <v>20</v>
      </c>
      <c r="E36" s="9">
        <v>1</v>
      </c>
      <c r="F36" s="10" t="s">
        <v>25</v>
      </c>
      <c r="G36" s="10" t="s">
        <v>24</v>
      </c>
      <c r="H36" s="15">
        <f t="shared" si="2"/>
        <v>206.82400000000001</v>
      </c>
      <c r="I36" s="11">
        <v>0</v>
      </c>
      <c r="J36" s="11">
        <v>165.624</v>
      </c>
      <c r="K36" s="11">
        <v>41.2</v>
      </c>
      <c r="L36" s="11">
        <v>0</v>
      </c>
    </row>
    <row r="37" spans="1:12" ht="63">
      <c r="A37" s="16">
        <v>26</v>
      </c>
      <c r="B37" s="16" t="s">
        <v>22</v>
      </c>
      <c r="C37" s="14" t="s">
        <v>21</v>
      </c>
      <c r="D37" s="9" t="s">
        <v>20</v>
      </c>
      <c r="E37" s="9">
        <v>4</v>
      </c>
      <c r="F37" s="10" t="s">
        <v>23</v>
      </c>
      <c r="G37" s="10" t="s">
        <v>24</v>
      </c>
      <c r="H37" s="15">
        <f t="shared" si="2"/>
        <v>1384.624</v>
      </c>
      <c r="I37" s="11">
        <v>900</v>
      </c>
      <c r="J37" s="11">
        <v>165.624</v>
      </c>
      <c r="K37" s="11">
        <v>164.8</v>
      </c>
      <c r="L37" s="11">
        <v>154.19999999999999</v>
      </c>
    </row>
    <row r="38" spans="1:12" ht="63">
      <c r="A38" s="16">
        <v>27</v>
      </c>
      <c r="B38" s="16" t="s">
        <v>22</v>
      </c>
      <c r="C38" s="14" t="s">
        <v>21</v>
      </c>
      <c r="D38" s="9" t="s">
        <v>20</v>
      </c>
      <c r="E38" s="9">
        <v>5</v>
      </c>
      <c r="F38" s="10" t="s">
        <v>23</v>
      </c>
      <c r="G38" s="10" t="s">
        <v>24</v>
      </c>
      <c r="H38" s="15">
        <f t="shared" si="2"/>
        <v>621.524</v>
      </c>
      <c r="I38" s="11">
        <v>0</v>
      </c>
      <c r="J38" s="11">
        <v>165.624</v>
      </c>
      <c r="K38" s="11">
        <v>206</v>
      </c>
      <c r="L38" s="11">
        <v>249.9</v>
      </c>
    </row>
    <row r="39" spans="1:12" ht="94.5">
      <c r="A39" s="16">
        <v>28</v>
      </c>
      <c r="B39" s="16" t="s">
        <v>22</v>
      </c>
      <c r="C39" s="14" t="s">
        <v>33</v>
      </c>
      <c r="D39" s="9" t="s">
        <v>20</v>
      </c>
      <c r="E39" s="9">
        <v>1</v>
      </c>
      <c r="F39" s="10" t="s">
        <v>34</v>
      </c>
      <c r="G39" s="10" t="s">
        <v>24</v>
      </c>
      <c r="H39" s="15">
        <f t="shared" si="2"/>
        <v>613.20000000000005</v>
      </c>
      <c r="I39" s="11">
        <v>0</v>
      </c>
      <c r="J39" s="11">
        <v>572</v>
      </c>
      <c r="K39" s="11">
        <v>41.2</v>
      </c>
      <c r="L39" s="11">
        <v>0</v>
      </c>
    </row>
    <row r="40" spans="1:12" ht="63">
      <c r="A40" s="16">
        <v>29</v>
      </c>
      <c r="B40" s="16" t="s">
        <v>22</v>
      </c>
      <c r="C40" s="14" t="s">
        <v>21</v>
      </c>
      <c r="D40" s="9" t="s">
        <v>20</v>
      </c>
      <c r="E40" s="9">
        <v>5</v>
      </c>
      <c r="F40" s="10" t="s">
        <v>23</v>
      </c>
      <c r="G40" s="10" t="s">
        <v>24</v>
      </c>
      <c r="H40" s="15">
        <f t="shared" si="2"/>
        <v>569.774</v>
      </c>
      <c r="I40" s="11">
        <v>0</v>
      </c>
      <c r="J40" s="11">
        <v>165.624</v>
      </c>
      <c r="K40" s="11">
        <v>206</v>
      </c>
      <c r="L40" s="11">
        <v>198.15</v>
      </c>
    </row>
    <row r="41" spans="1:12" ht="94.5">
      <c r="A41" s="16">
        <v>30</v>
      </c>
      <c r="B41" s="16" t="s">
        <v>22</v>
      </c>
      <c r="C41" s="14" t="s">
        <v>33</v>
      </c>
      <c r="D41" s="9" t="s">
        <v>20</v>
      </c>
      <c r="E41" s="9">
        <v>2</v>
      </c>
      <c r="F41" s="10" t="s">
        <v>34</v>
      </c>
      <c r="G41" s="10" t="s">
        <v>24</v>
      </c>
      <c r="H41" s="15">
        <f t="shared" si="1"/>
        <v>82.4</v>
      </c>
      <c r="I41" s="11">
        <v>0</v>
      </c>
      <c r="J41" s="11">
        <v>0</v>
      </c>
      <c r="K41" s="11">
        <v>82.4</v>
      </c>
      <c r="L41" s="11">
        <v>0</v>
      </c>
    </row>
    <row r="42" spans="1:12" ht="94.5">
      <c r="A42" s="16">
        <v>31</v>
      </c>
      <c r="B42" s="16" t="s">
        <v>22</v>
      </c>
      <c r="C42" s="14" t="s">
        <v>33</v>
      </c>
      <c r="D42" s="9" t="s">
        <v>20</v>
      </c>
      <c r="E42" s="9">
        <v>2</v>
      </c>
      <c r="F42" s="10" t="s">
        <v>34</v>
      </c>
      <c r="G42" s="10" t="s">
        <v>24</v>
      </c>
      <c r="H42" s="15">
        <f t="shared" si="1"/>
        <v>82.4</v>
      </c>
      <c r="I42" s="11">
        <v>0</v>
      </c>
      <c r="J42" s="11">
        <v>0</v>
      </c>
      <c r="K42" s="11">
        <v>82.4</v>
      </c>
      <c r="L42" s="11">
        <v>0</v>
      </c>
    </row>
    <row r="43" spans="1:12" ht="63">
      <c r="A43" s="16">
        <v>32</v>
      </c>
      <c r="B43" s="16" t="s">
        <v>22</v>
      </c>
      <c r="C43" s="14" t="s">
        <v>21</v>
      </c>
      <c r="D43" s="9" t="s">
        <v>20</v>
      </c>
      <c r="E43" s="9">
        <v>6</v>
      </c>
      <c r="F43" s="10" t="s">
        <v>23</v>
      </c>
      <c r="G43" s="10" t="s">
        <v>24</v>
      </c>
      <c r="H43" s="15">
        <f t="shared" si="1"/>
        <v>515.82399999999996</v>
      </c>
      <c r="I43" s="11">
        <v>0</v>
      </c>
      <c r="J43" s="11">
        <v>165.624</v>
      </c>
      <c r="K43" s="11">
        <v>247.2</v>
      </c>
      <c r="L43" s="11">
        <v>103</v>
      </c>
    </row>
    <row r="44" spans="1:12">
      <c r="A44" s="16">
        <v>33</v>
      </c>
      <c r="B44" s="16" t="s">
        <v>54</v>
      </c>
      <c r="C44" s="14" t="s">
        <v>40</v>
      </c>
      <c r="D44" s="9" t="s">
        <v>41</v>
      </c>
      <c r="E44" s="9">
        <v>2</v>
      </c>
      <c r="F44" s="10" t="s">
        <v>42</v>
      </c>
      <c r="G44" s="10" t="s">
        <v>24</v>
      </c>
      <c r="H44" s="15">
        <f t="shared" si="1"/>
        <v>514.42000000000007</v>
      </c>
      <c r="I44" s="11">
        <v>0</v>
      </c>
      <c r="J44" s="11">
        <f>219.71+219.71</f>
        <v>439.42</v>
      </c>
      <c r="K44" s="11">
        <v>75</v>
      </c>
      <c r="L44" s="11">
        <v>0</v>
      </c>
    </row>
    <row r="45" spans="1:12">
      <c r="A45" s="16">
        <v>34</v>
      </c>
      <c r="B45" s="16" t="s">
        <v>54</v>
      </c>
      <c r="C45" s="14" t="s">
        <v>43</v>
      </c>
      <c r="D45" s="9" t="s">
        <v>41</v>
      </c>
      <c r="E45" s="9">
        <v>2</v>
      </c>
      <c r="F45" s="10" t="s">
        <v>44</v>
      </c>
      <c r="G45" s="10" t="s">
        <v>24</v>
      </c>
      <c r="H45" s="15">
        <f t="shared" si="1"/>
        <v>377.25</v>
      </c>
      <c r="I45" s="11">
        <v>0</v>
      </c>
      <c r="J45" s="11">
        <f>151.125+151.125</f>
        <v>302.25</v>
      </c>
      <c r="K45" s="11">
        <v>75</v>
      </c>
      <c r="L45" s="11">
        <v>0</v>
      </c>
    </row>
    <row r="46" spans="1:12">
      <c r="A46" s="16">
        <v>35</v>
      </c>
      <c r="B46" s="16" t="s">
        <v>54</v>
      </c>
      <c r="C46" s="14" t="s">
        <v>43</v>
      </c>
      <c r="D46" s="9" t="s">
        <v>41</v>
      </c>
      <c r="E46" s="9">
        <v>2</v>
      </c>
      <c r="F46" s="10" t="s">
        <v>44</v>
      </c>
      <c r="G46" s="10" t="s">
        <v>24</v>
      </c>
      <c r="H46" s="15">
        <f t="shared" si="1"/>
        <v>360</v>
      </c>
      <c r="I46" s="11">
        <v>0</v>
      </c>
      <c r="J46" s="11">
        <f>142.5+142.5</f>
        <v>285</v>
      </c>
      <c r="K46" s="11">
        <v>75</v>
      </c>
      <c r="L46" s="11">
        <v>0</v>
      </c>
    </row>
    <row r="47" spans="1:12">
      <c r="A47" s="16">
        <v>36</v>
      </c>
      <c r="B47" s="16" t="s">
        <v>54</v>
      </c>
      <c r="C47" s="14" t="s">
        <v>43</v>
      </c>
      <c r="D47" s="9" t="s">
        <v>41</v>
      </c>
      <c r="E47" s="9">
        <v>2</v>
      </c>
      <c r="F47" s="10" t="s">
        <v>44</v>
      </c>
      <c r="G47" s="10" t="s">
        <v>24</v>
      </c>
      <c r="H47" s="15">
        <f t="shared" ref="H47:H55" si="3">SUM(I47:L47)</f>
        <v>360</v>
      </c>
      <c r="I47" s="11">
        <v>0</v>
      </c>
      <c r="J47" s="11">
        <f>142.5+142.5</f>
        <v>285</v>
      </c>
      <c r="K47" s="11">
        <v>75</v>
      </c>
      <c r="L47" s="11">
        <v>0</v>
      </c>
    </row>
    <row r="48" spans="1:12" ht="31.5">
      <c r="A48" s="16">
        <v>37</v>
      </c>
      <c r="B48" s="16" t="s">
        <v>54</v>
      </c>
      <c r="C48" s="14" t="s">
        <v>45</v>
      </c>
      <c r="D48" s="9" t="s">
        <v>41</v>
      </c>
      <c r="E48" s="9">
        <v>1</v>
      </c>
      <c r="F48" s="10" t="s">
        <v>46</v>
      </c>
      <c r="G48" s="10" t="s">
        <v>24</v>
      </c>
      <c r="H48" s="15">
        <f t="shared" si="3"/>
        <v>360</v>
      </c>
      <c r="I48" s="11">
        <v>0</v>
      </c>
      <c r="J48" s="11">
        <f>161.25+161.25</f>
        <v>322.5</v>
      </c>
      <c r="K48" s="11">
        <v>37.5</v>
      </c>
      <c r="L48" s="11">
        <v>0</v>
      </c>
    </row>
    <row r="49" spans="1:12" ht="31.5">
      <c r="A49" s="16">
        <v>38</v>
      </c>
      <c r="B49" s="16" t="s">
        <v>54</v>
      </c>
      <c r="C49" s="14" t="s">
        <v>45</v>
      </c>
      <c r="D49" s="9" t="s">
        <v>41</v>
      </c>
      <c r="E49" s="9">
        <v>1</v>
      </c>
      <c r="F49" s="10" t="s">
        <v>47</v>
      </c>
      <c r="G49" s="10" t="s">
        <v>24</v>
      </c>
      <c r="H49" s="15">
        <f t="shared" si="3"/>
        <v>360</v>
      </c>
      <c r="I49" s="11">
        <v>0</v>
      </c>
      <c r="J49" s="11">
        <f>161.25+161.25</f>
        <v>322.5</v>
      </c>
      <c r="K49" s="11">
        <v>37.5</v>
      </c>
      <c r="L49" s="11">
        <v>0</v>
      </c>
    </row>
    <row r="50" spans="1:12">
      <c r="A50" s="16">
        <v>39</v>
      </c>
      <c r="B50" s="16" t="s">
        <v>54</v>
      </c>
      <c r="C50" s="14" t="s">
        <v>40</v>
      </c>
      <c r="D50" s="9" t="s">
        <v>48</v>
      </c>
      <c r="E50" s="9">
        <v>1</v>
      </c>
      <c r="F50" s="10" t="s">
        <v>42</v>
      </c>
      <c r="G50" s="10" t="s">
        <v>24</v>
      </c>
      <c r="H50" s="15">
        <f t="shared" si="3"/>
        <v>37.5</v>
      </c>
      <c r="I50" s="11">
        <v>0</v>
      </c>
      <c r="J50" s="11">
        <v>0</v>
      </c>
      <c r="K50" s="11">
        <v>37.5</v>
      </c>
      <c r="L50" s="11">
        <v>0</v>
      </c>
    </row>
    <row r="51" spans="1:12">
      <c r="A51" s="16">
        <v>40</v>
      </c>
      <c r="B51" s="16" t="s">
        <v>54</v>
      </c>
      <c r="C51" s="14" t="s">
        <v>40</v>
      </c>
      <c r="D51" s="9" t="s">
        <v>48</v>
      </c>
      <c r="E51" s="9">
        <v>1</v>
      </c>
      <c r="F51" s="10" t="s">
        <v>49</v>
      </c>
      <c r="G51" s="10" t="s">
        <v>24</v>
      </c>
      <c r="H51" s="15">
        <f t="shared" si="3"/>
        <v>37.5</v>
      </c>
      <c r="I51" s="11">
        <v>0</v>
      </c>
      <c r="J51" s="11">
        <v>0</v>
      </c>
      <c r="K51" s="11">
        <v>37.5</v>
      </c>
      <c r="L51" s="11">
        <v>0</v>
      </c>
    </row>
    <row r="52" spans="1:12">
      <c r="A52" s="16">
        <v>41</v>
      </c>
      <c r="B52" s="16" t="s">
        <v>54</v>
      </c>
      <c r="C52" s="14" t="s">
        <v>50</v>
      </c>
      <c r="D52" s="9" t="s">
        <v>41</v>
      </c>
      <c r="E52" s="9">
        <v>1</v>
      </c>
      <c r="F52" s="10" t="s">
        <v>51</v>
      </c>
      <c r="G52" s="10" t="s">
        <v>24</v>
      </c>
      <c r="H52" s="15">
        <f t="shared" si="3"/>
        <v>585.32399999999996</v>
      </c>
      <c r="I52" s="11">
        <v>0</v>
      </c>
      <c r="J52" s="11">
        <v>547.82399999999996</v>
      </c>
      <c r="K52" s="11">
        <v>37.5</v>
      </c>
      <c r="L52" s="11">
        <v>0</v>
      </c>
    </row>
    <row r="53" spans="1:12">
      <c r="A53" s="16">
        <v>42</v>
      </c>
      <c r="B53" s="16" t="s">
        <v>54</v>
      </c>
      <c r="C53" s="14" t="s">
        <v>43</v>
      </c>
      <c r="D53" s="9" t="s">
        <v>41</v>
      </c>
      <c r="E53" s="9">
        <v>2</v>
      </c>
      <c r="F53" s="10" t="s">
        <v>44</v>
      </c>
      <c r="G53" s="10" t="s">
        <v>24</v>
      </c>
      <c r="H53" s="15">
        <f t="shared" si="3"/>
        <v>360</v>
      </c>
      <c r="I53" s="11">
        <v>0</v>
      </c>
      <c r="J53" s="11">
        <f>142.5+142.5</f>
        <v>285</v>
      </c>
      <c r="K53" s="11">
        <v>75</v>
      </c>
      <c r="L53" s="11">
        <v>0</v>
      </c>
    </row>
    <row r="54" spans="1:12">
      <c r="A54" s="16">
        <v>43</v>
      </c>
      <c r="B54" s="16" t="s">
        <v>54</v>
      </c>
      <c r="C54" s="14" t="s">
        <v>52</v>
      </c>
      <c r="D54" s="9" t="s">
        <v>41</v>
      </c>
      <c r="E54" s="9">
        <v>5</v>
      </c>
      <c r="F54" s="10" t="s">
        <v>53</v>
      </c>
      <c r="G54" s="10" t="s">
        <v>24</v>
      </c>
      <c r="H54" s="15">
        <f t="shared" si="3"/>
        <v>2380.16</v>
      </c>
      <c r="I54" s="11">
        <v>1625</v>
      </c>
      <c r="J54" s="11">
        <f>372+177.16</f>
        <v>549.16</v>
      </c>
      <c r="K54" s="11">
        <v>206</v>
      </c>
      <c r="L54" s="11">
        <v>0</v>
      </c>
    </row>
    <row r="55" spans="1:12">
      <c r="A55" s="16">
        <v>44</v>
      </c>
      <c r="B55" s="16" t="s">
        <v>27</v>
      </c>
      <c r="C55" s="14" t="s">
        <v>55</v>
      </c>
      <c r="D55" s="9" t="s">
        <v>56</v>
      </c>
      <c r="E55" s="9">
        <v>2</v>
      </c>
      <c r="F55" s="10" t="s">
        <v>57</v>
      </c>
      <c r="G55" s="10" t="s">
        <v>24</v>
      </c>
      <c r="H55" s="15">
        <f t="shared" si="3"/>
        <v>557.83600000000001</v>
      </c>
      <c r="I55" s="11">
        <v>330</v>
      </c>
      <c r="J55" s="11">
        <v>145.43600000000001</v>
      </c>
      <c r="K55" s="11">
        <v>82.4</v>
      </c>
      <c r="L55" s="11">
        <v>0</v>
      </c>
    </row>
    <row r="56" spans="1:12">
      <c r="A56" s="16">
        <v>45</v>
      </c>
      <c r="B56" s="16" t="s">
        <v>27</v>
      </c>
      <c r="C56" s="14" t="s">
        <v>55</v>
      </c>
      <c r="D56" s="9" t="s">
        <v>56</v>
      </c>
      <c r="E56" s="9">
        <v>4</v>
      </c>
      <c r="F56" s="10" t="s">
        <v>58</v>
      </c>
      <c r="G56" s="10" t="s">
        <v>24</v>
      </c>
      <c r="H56" s="15">
        <f>SUM(I56:L56)</f>
        <v>1990</v>
      </c>
      <c r="I56" s="11">
        <v>1600</v>
      </c>
      <c r="J56" s="11">
        <v>240</v>
      </c>
      <c r="K56" s="11">
        <v>150</v>
      </c>
      <c r="L56" s="11">
        <v>0</v>
      </c>
    </row>
    <row r="57" spans="1:12">
      <c r="A57" s="16">
        <v>46</v>
      </c>
      <c r="B57" s="16" t="s">
        <v>27</v>
      </c>
      <c r="C57" s="14" t="s">
        <v>55</v>
      </c>
      <c r="D57" s="9" t="s">
        <v>56</v>
      </c>
      <c r="E57" s="9">
        <v>4</v>
      </c>
      <c r="F57" s="10" t="s">
        <v>59</v>
      </c>
      <c r="G57" s="10" t="s">
        <v>24</v>
      </c>
      <c r="H57" s="15">
        <f t="shared" ref="H57:H120" si="4">SUM(I57:L57)</f>
        <v>1990</v>
      </c>
      <c r="I57" s="11">
        <v>1600</v>
      </c>
      <c r="J57" s="11">
        <v>240</v>
      </c>
      <c r="K57" s="11">
        <v>150</v>
      </c>
      <c r="L57" s="11">
        <v>0</v>
      </c>
    </row>
    <row r="58" spans="1:12">
      <c r="A58" s="16">
        <v>47</v>
      </c>
      <c r="B58" s="16" t="s">
        <v>27</v>
      </c>
      <c r="C58" s="14" t="s">
        <v>60</v>
      </c>
      <c r="D58" s="9" t="s">
        <v>56</v>
      </c>
      <c r="E58" s="9">
        <v>2</v>
      </c>
      <c r="F58" s="10" t="s">
        <v>61</v>
      </c>
      <c r="G58" s="10" t="s">
        <v>24</v>
      </c>
      <c r="H58" s="15">
        <f t="shared" si="4"/>
        <v>955</v>
      </c>
      <c r="I58" s="11">
        <v>640</v>
      </c>
      <c r="J58" s="11">
        <v>240</v>
      </c>
      <c r="K58" s="11">
        <v>75</v>
      </c>
      <c r="L58" s="11">
        <v>0</v>
      </c>
    </row>
    <row r="59" spans="1:12">
      <c r="A59" s="16">
        <v>48</v>
      </c>
      <c r="B59" s="16" t="s">
        <v>27</v>
      </c>
      <c r="C59" s="14" t="s">
        <v>55</v>
      </c>
      <c r="D59" s="9" t="s">
        <v>56</v>
      </c>
      <c r="E59" s="9">
        <v>4</v>
      </c>
      <c r="F59" s="10" t="s">
        <v>62</v>
      </c>
      <c r="G59" s="10" t="s">
        <v>24</v>
      </c>
      <c r="H59" s="15">
        <f t="shared" si="4"/>
        <v>758.07999999999993</v>
      </c>
      <c r="I59" s="11">
        <v>329.6</v>
      </c>
      <c r="J59" s="11">
        <v>263.68</v>
      </c>
      <c r="K59" s="11">
        <v>164.8</v>
      </c>
      <c r="L59" s="11">
        <v>0</v>
      </c>
    </row>
    <row r="60" spans="1:12">
      <c r="A60" s="16">
        <v>49</v>
      </c>
      <c r="B60" s="16" t="s">
        <v>27</v>
      </c>
      <c r="C60" s="14" t="s">
        <v>60</v>
      </c>
      <c r="D60" s="9" t="s">
        <v>56</v>
      </c>
      <c r="E60" s="9">
        <v>2</v>
      </c>
      <c r="F60" s="10" t="s">
        <v>63</v>
      </c>
      <c r="G60" s="10" t="s">
        <v>24</v>
      </c>
      <c r="H60" s="15">
        <f t="shared" si="4"/>
        <v>510.88</v>
      </c>
      <c r="I60" s="11">
        <v>164.8</v>
      </c>
      <c r="J60" s="11">
        <v>263.68</v>
      </c>
      <c r="K60" s="11">
        <v>82.4</v>
      </c>
      <c r="L60" s="11">
        <v>0</v>
      </c>
    </row>
    <row r="61" spans="1:12">
      <c r="A61" s="16">
        <v>50</v>
      </c>
      <c r="B61" s="16" t="s">
        <v>37</v>
      </c>
      <c r="C61" s="14" t="s">
        <v>64</v>
      </c>
      <c r="D61" s="9" t="s">
        <v>65</v>
      </c>
      <c r="E61" s="9">
        <v>53</v>
      </c>
      <c r="F61" s="10" t="s">
        <v>66</v>
      </c>
      <c r="G61" s="10" t="s">
        <v>24</v>
      </c>
      <c r="H61" s="15">
        <f t="shared" si="4"/>
        <v>2810.1</v>
      </c>
      <c r="I61" s="11">
        <v>0</v>
      </c>
      <c r="J61" s="11">
        <v>822.6</v>
      </c>
      <c r="K61" s="11">
        <v>1987.5</v>
      </c>
      <c r="L61" s="11"/>
    </row>
    <row r="62" spans="1:12">
      <c r="A62" s="16">
        <v>51</v>
      </c>
      <c r="B62" s="16" t="s">
        <v>37</v>
      </c>
      <c r="C62" s="14" t="s">
        <v>67</v>
      </c>
      <c r="D62" s="9" t="s">
        <v>65</v>
      </c>
      <c r="E62" s="9">
        <v>12</v>
      </c>
      <c r="F62" s="10" t="s">
        <v>68</v>
      </c>
      <c r="G62" s="10" t="s">
        <v>24</v>
      </c>
      <c r="H62" s="15">
        <f t="shared" si="4"/>
        <v>1074.8</v>
      </c>
      <c r="I62" s="11"/>
      <c r="J62" s="11">
        <v>624.79999999999995</v>
      </c>
      <c r="K62" s="11">
        <v>450</v>
      </c>
      <c r="L62" s="11"/>
    </row>
    <row r="63" spans="1:12">
      <c r="A63" s="16">
        <v>52</v>
      </c>
      <c r="B63" s="16" t="s">
        <v>37</v>
      </c>
      <c r="C63" s="14" t="s">
        <v>69</v>
      </c>
      <c r="D63" s="9" t="s">
        <v>65</v>
      </c>
      <c r="E63" s="9">
        <v>16</v>
      </c>
      <c r="F63" s="10" t="s">
        <v>70</v>
      </c>
      <c r="G63" s="10" t="s">
        <v>24</v>
      </c>
      <c r="H63" s="15">
        <f t="shared" si="4"/>
        <v>1410</v>
      </c>
      <c r="I63" s="11"/>
      <c r="J63" s="11">
        <v>810</v>
      </c>
      <c r="K63" s="11">
        <v>600</v>
      </c>
      <c r="L63" s="11"/>
    </row>
    <row r="64" spans="1:12">
      <c r="A64" s="16">
        <v>53</v>
      </c>
      <c r="B64" s="16" t="s">
        <v>37</v>
      </c>
      <c r="C64" s="14" t="s">
        <v>71</v>
      </c>
      <c r="D64" s="9" t="s">
        <v>65</v>
      </c>
      <c r="E64" s="9">
        <v>2</v>
      </c>
      <c r="F64" s="10" t="s">
        <v>72</v>
      </c>
      <c r="G64" s="10" t="s">
        <v>24</v>
      </c>
      <c r="H64" s="15">
        <f t="shared" si="4"/>
        <v>2035.5</v>
      </c>
      <c r="I64" s="11">
        <v>620</v>
      </c>
      <c r="J64" s="11">
        <v>1378</v>
      </c>
      <c r="K64" s="11">
        <v>37.5</v>
      </c>
      <c r="L64" s="11"/>
    </row>
    <row r="65" spans="1:12">
      <c r="A65" s="16">
        <v>54</v>
      </c>
      <c r="B65" s="16" t="s">
        <v>37</v>
      </c>
      <c r="C65" s="14" t="s">
        <v>71</v>
      </c>
      <c r="D65" s="9" t="s">
        <v>65</v>
      </c>
      <c r="E65" s="9">
        <v>1</v>
      </c>
      <c r="F65" s="10" t="s">
        <v>70</v>
      </c>
      <c r="G65" s="10" t="s">
        <v>24</v>
      </c>
      <c r="H65" s="15">
        <f t="shared" si="4"/>
        <v>2120.1</v>
      </c>
      <c r="I65" s="11"/>
      <c r="J65" s="11">
        <v>2082.6</v>
      </c>
      <c r="K65" s="11">
        <v>37.5</v>
      </c>
      <c r="L65" s="11"/>
    </row>
    <row r="66" spans="1:12">
      <c r="A66" s="16">
        <v>55</v>
      </c>
      <c r="B66" s="16" t="s">
        <v>37</v>
      </c>
      <c r="C66" s="14" t="s">
        <v>71</v>
      </c>
      <c r="D66" s="9" t="s">
        <v>65</v>
      </c>
      <c r="E66" s="9">
        <v>1</v>
      </c>
      <c r="F66" s="10" t="s">
        <v>73</v>
      </c>
      <c r="G66" s="10" t="s">
        <v>24</v>
      </c>
      <c r="H66" s="15">
        <f t="shared" si="4"/>
        <v>2405.5</v>
      </c>
      <c r="I66" s="11">
        <v>500</v>
      </c>
      <c r="J66" s="11">
        <v>1868</v>
      </c>
      <c r="K66" s="11">
        <v>37.5</v>
      </c>
      <c r="L66" s="11"/>
    </row>
    <row r="67" spans="1:12">
      <c r="A67" s="16">
        <v>56</v>
      </c>
      <c r="B67" s="16" t="s">
        <v>37</v>
      </c>
      <c r="C67" s="14" t="s">
        <v>71</v>
      </c>
      <c r="D67" s="9" t="s">
        <v>65</v>
      </c>
      <c r="E67" s="9">
        <v>1</v>
      </c>
      <c r="F67" s="10" t="s">
        <v>74</v>
      </c>
      <c r="G67" s="10" t="s">
        <v>24</v>
      </c>
      <c r="H67" s="15">
        <f t="shared" si="4"/>
        <v>2405.5</v>
      </c>
      <c r="I67" s="11">
        <v>500</v>
      </c>
      <c r="J67" s="11">
        <v>1868</v>
      </c>
      <c r="K67" s="11">
        <v>37.5</v>
      </c>
      <c r="L67" s="11"/>
    </row>
    <row r="68" spans="1:12">
      <c r="A68" s="16">
        <v>57</v>
      </c>
      <c r="B68" s="16" t="s">
        <v>37</v>
      </c>
      <c r="C68" s="14" t="s">
        <v>71</v>
      </c>
      <c r="D68" s="9" t="s">
        <v>65</v>
      </c>
      <c r="E68" s="9">
        <v>1</v>
      </c>
      <c r="F68" s="10" t="s">
        <v>75</v>
      </c>
      <c r="G68" s="10" t="s">
        <v>24</v>
      </c>
      <c r="H68" s="15">
        <f t="shared" si="4"/>
        <v>1686.3</v>
      </c>
      <c r="I68" s="11">
        <v>450</v>
      </c>
      <c r="J68" s="11">
        <v>1198.8</v>
      </c>
      <c r="K68" s="11">
        <v>37.5</v>
      </c>
      <c r="L68" s="11"/>
    </row>
    <row r="69" spans="1:12">
      <c r="A69" s="16">
        <v>58</v>
      </c>
      <c r="B69" s="16" t="s">
        <v>37</v>
      </c>
      <c r="C69" s="14" t="s">
        <v>71</v>
      </c>
      <c r="D69" s="9" t="s">
        <v>65</v>
      </c>
      <c r="E69" s="9">
        <v>3</v>
      </c>
      <c r="F69" s="10" t="s">
        <v>76</v>
      </c>
      <c r="G69" s="10" t="s">
        <v>24</v>
      </c>
      <c r="H69" s="15">
        <f t="shared" si="4"/>
        <v>2288.6999999999998</v>
      </c>
      <c r="I69" s="11">
        <v>930</v>
      </c>
      <c r="J69" s="11">
        <v>1283.7</v>
      </c>
      <c r="K69" s="11">
        <v>75</v>
      </c>
      <c r="L69" s="11"/>
    </row>
    <row r="70" spans="1:12">
      <c r="A70" s="16">
        <v>59</v>
      </c>
      <c r="B70" s="16" t="s">
        <v>37</v>
      </c>
      <c r="C70" s="14" t="s">
        <v>71</v>
      </c>
      <c r="D70" s="9" t="s">
        <v>65</v>
      </c>
      <c r="E70" s="9">
        <v>2</v>
      </c>
      <c r="F70" s="10" t="s">
        <v>77</v>
      </c>
      <c r="G70" s="10" t="s">
        <v>24</v>
      </c>
      <c r="H70" s="15">
        <f t="shared" si="4"/>
        <v>1102</v>
      </c>
      <c r="I70" s="11"/>
      <c r="J70" s="11">
        <v>1027</v>
      </c>
      <c r="K70" s="11">
        <v>75</v>
      </c>
      <c r="L70" s="11"/>
    </row>
    <row r="71" spans="1:12">
      <c r="A71" s="16">
        <v>60</v>
      </c>
      <c r="B71" s="16" t="s">
        <v>37</v>
      </c>
      <c r="C71" s="14" t="s">
        <v>78</v>
      </c>
      <c r="D71" s="9" t="s">
        <v>65</v>
      </c>
      <c r="E71" s="9">
        <v>1</v>
      </c>
      <c r="F71" s="10" t="s">
        <v>79</v>
      </c>
      <c r="G71" s="10" t="s">
        <v>24</v>
      </c>
      <c r="H71" s="15">
        <f t="shared" si="4"/>
        <v>2402.3000000000002</v>
      </c>
      <c r="I71" s="11">
        <v>350</v>
      </c>
      <c r="J71" s="11">
        <v>2052.3000000000002</v>
      </c>
      <c r="K71" s="11"/>
      <c r="L71" s="11"/>
    </row>
    <row r="72" spans="1:12">
      <c r="A72" s="16">
        <v>61</v>
      </c>
      <c r="B72" s="16" t="s">
        <v>37</v>
      </c>
      <c r="C72" s="14" t="s">
        <v>78</v>
      </c>
      <c r="D72" s="9" t="s">
        <v>65</v>
      </c>
      <c r="E72" s="9">
        <v>1</v>
      </c>
      <c r="F72" s="10" t="s">
        <v>80</v>
      </c>
      <c r="G72" s="10" t="s">
        <v>24</v>
      </c>
      <c r="H72" s="15">
        <f t="shared" si="4"/>
        <v>2402.3000000000002</v>
      </c>
      <c r="I72" s="11">
        <v>350</v>
      </c>
      <c r="J72" s="11">
        <v>2052.3000000000002</v>
      </c>
      <c r="K72" s="11"/>
      <c r="L72" s="11"/>
    </row>
    <row r="73" spans="1:12">
      <c r="A73" s="16">
        <v>62</v>
      </c>
      <c r="B73" s="16" t="s">
        <v>37</v>
      </c>
      <c r="C73" s="14" t="s">
        <v>71</v>
      </c>
      <c r="D73" s="9" t="s">
        <v>65</v>
      </c>
      <c r="E73" s="9">
        <v>1</v>
      </c>
      <c r="F73" s="10" t="s">
        <v>77</v>
      </c>
      <c r="G73" s="10" t="s">
        <v>24</v>
      </c>
      <c r="H73" s="15">
        <f t="shared" si="4"/>
        <v>2281</v>
      </c>
      <c r="I73" s="11"/>
      <c r="J73" s="11">
        <v>2281</v>
      </c>
      <c r="K73" s="11"/>
      <c r="L73" s="11"/>
    </row>
    <row r="74" spans="1:12">
      <c r="A74" s="16">
        <v>63</v>
      </c>
      <c r="B74" s="16" t="s">
        <v>37</v>
      </c>
      <c r="C74" s="14" t="s">
        <v>71</v>
      </c>
      <c r="D74" s="9" t="s">
        <v>65</v>
      </c>
      <c r="E74" s="9">
        <v>1</v>
      </c>
      <c r="F74" s="10" t="s">
        <v>81</v>
      </c>
      <c r="G74" s="10" t="s">
        <v>24</v>
      </c>
      <c r="H74" s="15">
        <f t="shared" si="4"/>
        <v>2188</v>
      </c>
      <c r="I74" s="11"/>
      <c r="J74" s="11">
        <v>2075.5</v>
      </c>
      <c r="K74" s="11">
        <v>112.5</v>
      </c>
      <c r="L74" s="11"/>
    </row>
    <row r="75" spans="1:12">
      <c r="A75" s="16">
        <v>64</v>
      </c>
      <c r="B75" s="16" t="s">
        <v>37</v>
      </c>
      <c r="C75" s="14" t="s">
        <v>71</v>
      </c>
      <c r="D75" s="9" t="s">
        <v>65</v>
      </c>
      <c r="E75" s="9">
        <v>1</v>
      </c>
      <c r="F75" s="10" t="s">
        <v>82</v>
      </c>
      <c r="G75" s="10" t="s">
        <v>24</v>
      </c>
      <c r="H75" s="15">
        <f t="shared" si="4"/>
        <v>1396.2</v>
      </c>
      <c r="I75" s="11"/>
      <c r="J75" s="11">
        <v>1283.7</v>
      </c>
      <c r="K75" s="11">
        <v>112.5</v>
      </c>
      <c r="L75" s="11"/>
    </row>
    <row r="76" spans="1:12">
      <c r="A76" s="16">
        <v>65</v>
      </c>
      <c r="B76" s="16" t="s">
        <v>37</v>
      </c>
      <c r="C76" s="14" t="s">
        <v>71</v>
      </c>
      <c r="D76" s="9" t="s">
        <v>65</v>
      </c>
      <c r="E76" s="9">
        <v>1</v>
      </c>
      <c r="F76" s="10" t="s">
        <v>81</v>
      </c>
      <c r="G76" s="10" t="s">
        <v>24</v>
      </c>
      <c r="H76" s="15">
        <f t="shared" si="4"/>
        <v>2281</v>
      </c>
      <c r="I76" s="11"/>
      <c r="J76" s="11">
        <v>2281</v>
      </c>
      <c r="K76" s="11"/>
      <c r="L76" s="11"/>
    </row>
    <row r="77" spans="1:12">
      <c r="A77" s="16">
        <v>66</v>
      </c>
      <c r="B77" s="16" t="s">
        <v>37</v>
      </c>
      <c r="C77" s="14" t="s">
        <v>71</v>
      </c>
      <c r="D77" s="9" t="s">
        <v>65</v>
      </c>
      <c r="E77" s="9">
        <v>1</v>
      </c>
      <c r="F77" s="10" t="s">
        <v>81</v>
      </c>
      <c r="G77" s="10" t="s">
        <v>24</v>
      </c>
      <c r="H77" s="15">
        <f t="shared" si="4"/>
        <v>1914</v>
      </c>
      <c r="I77" s="11"/>
      <c r="J77" s="11">
        <v>1914</v>
      </c>
      <c r="K77" s="11"/>
      <c r="L77" s="11"/>
    </row>
    <row r="78" spans="1:12">
      <c r="A78" s="16">
        <v>67</v>
      </c>
      <c r="B78" s="16" t="s">
        <v>37</v>
      </c>
      <c r="C78" s="14" t="s">
        <v>71</v>
      </c>
      <c r="D78" s="9" t="s">
        <v>65</v>
      </c>
      <c r="E78" s="9">
        <v>1</v>
      </c>
      <c r="F78" s="10" t="s">
        <v>81</v>
      </c>
      <c r="G78" s="10" t="s">
        <v>24</v>
      </c>
      <c r="H78" s="15">
        <f t="shared" si="4"/>
        <v>2151.8999999999996</v>
      </c>
      <c r="I78" s="11"/>
      <c r="J78" s="11">
        <v>2110.6999999999998</v>
      </c>
      <c r="K78" s="11">
        <v>41.2</v>
      </c>
      <c r="L78" s="11"/>
    </row>
    <row r="79" spans="1:12" ht="31.5">
      <c r="A79" s="16">
        <v>68</v>
      </c>
      <c r="B79" s="16" t="s">
        <v>89</v>
      </c>
      <c r="C79" s="14" t="s">
        <v>83</v>
      </c>
      <c r="D79" s="9" t="s">
        <v>27</v>
      </c>
      <c r="E79" s="9">
        <v>1</v>
      </c>
      <c r="F79" s="10" t="s">
        <v>84</v>
      </c>
      <c r="G79" s="10" t="s">
        <v>24</v>
      </c>
      <c r="H79" s="15">
        <f t="shared" si="4"/>
        <v>150</v>
      </c>
      <c r="I79" s="11">
        <v>0</v>
      </c>
      <c r="J79" s="11">
        <v>112.5</v>
      </c>
      <c r="K79" s="11">
        <v>37.5</v>
      </c>
      <c r="L79" s="11"/>
    </row>
    <row r="80" spans="1:12" ht="31.5">
      <c r="A80" s="16">
        <v>69</v>
      </c>
      <c r="B80" s="16" t="s">
        <v>89</v>
      </c>
      <c r="C80" s="14" t="s">
        <v>83</v>
      </c>
      <c r="D80" s="9" t="s">
        <v>27</v>
      </c>
      <c r="E80" s="9">
        <v>1</v>
      </c>
      <c r="F80" s="10" t="s">
        <v>84</v>
      </c>
      <c r="G80" s="10" t="s">
        <v>24</v>
      </c>
      <c r="H80" s="15">
        <f t="shared" si="4"/>
        <v>150</v>
      </c>
      <c r="I80" s="11">
        <v>0</v>
      </c>
      <c r="J80" s="11">
        <v>112.5</v>
      </c>
      <c r="K80" s="11">
        <v>37.5</v>
      </c>
      <c r="L80" s="11"/>
    </row>
    <row r="81" spans="1:12" ht="31.5">
      <c r="A81" s="16">
        <v>70</v>
      </c>
      <c r="B81" s="16" t="s">
        <v>89</v>
      </c>
      <c r="C81" s="14" t="s">
        <v>83</v>
      </c>
      <c r="D81" s="9" t="s">
        <v>85</v>
      </c>
      <c r="E81" s="9">
        <v>1</v>
      </c>
      <c r="F81" s="10" t="s">
        <v>84</v>
      </c>
      <c r="G81" s="10" t="s">
        <v>24</v>
      </c>
      <c r="H81" s="15">
        <f t="shared" si="4"/>
        <v>97.5</v>
      </c>
      <c r="I81" s="11">
        <v>0</v>
      </c>
      <c r="J81" s="11">
        <v>60</v>
      </c>
      <c r="K81" s="11">
        <v>37.5</v>
      </c>
      <c r="L81" s="11"/>
    </row>
    <row r="82" spans="1:12" ht="31.5">
      <c r="A82" s="16">
        <v>71</v>
      </c>
      <c r="B82" s="16" t="s">
        <v>89</v>
      </c>
      <c r="C82" s="14" t="s">
        <v>83</v>
      </c>
      <c r="D82" s="9" t="s">
        <v>85</v>
      </c>
      <c r="E82" s="9">
        <v>1</v>
      </c>
      <c r="F82" s="10" t="s">
        <v>84</v>
      </c>
      <c r="G82" s="10" t="s">
        <v>24</v>
      </c>
      <c r="H82" s="15">
        <f t="shared" si="4"/>
        <v>107.12</v>
      </c>
      <c r="I82" s="11">
        <v>0</v>
      </c>
      <c r="J82" s="11">
        <v>65.92</v>
      </c>
      <c r="K82" s="11">
        <v>41.2</v>
      </c>
      <c r="L82" s="11"/>
    </row>
    <row r="83" spans="1:12" ht="31.5">
      <c r="A83" s="16">
        <v>72</v>
      </c>
      <c r="B83" s="16" t="s">
        <v>89</v>
      </c>
      <c r="C83" s="14" t="s">
        <v>83</v>
      </c>
      <c r="D83" s="9" t="s">
        <v>56</v>
      </c>
      <c r="E83" s="9">
        <v>1</v>
      </c>
      <c r="F83" s="10" t="s">
        <v>86</v>
      </c>
      <c r="G83" s="10" t="s">
        <v>24</v>
      </c>
      <c r="H83" s="15">
        <f t="shared" si="4"/>
        <v>280.16000000000003</v>
      </c>
      <c r="I83" s="11">
        <v>0</v>
      </c>
      <c r="J83" s="11">
        <v>238.96</v>
      </c>
      <c r="K83" s="11">
        <v>41.2</v>
      </c>
      <c r="L83" s="11"/>
    </row>
    <row r="84" spans="1:12" ht="31.5">
      <c r="A84" s="16">
        <v>73</v>
      </c>
      <c r="B84" s="16" t="s">
        <v>89</v>
      </c>
      <c r="C84" s="14" t="s">
        <v>87</v>
      </c>
      <c r="D84" s="9" t="s">
        <v>56</v>
      </c>
      <c r="E84" s="9">
        <v>1</v>
      </c>
      <c r="F84" s="10" t="s">
        <v>88</v>
      </c>
      <c r="G84" s="10" t="s">
        <v>24</v>
      </c>
      <c r="H84" s="15">
        <f t="shared" si="4"/>
        <v>280.16000000000003</v>
      </c>
      <c r="I84" s="11">
        <v>0</v>
      </c>
      <c r="J84" s="11">
        <v>238.96</v>
      </c>
      <c r="K84" s="11">
        <v>41.2</v>
      </c>
      <c r="L84" s="11"/>
    </row>
    <row r="85" spans="1:12">
      <c r="A85" s="16">
        <v>74</v>
      </c>
      <c r="B85" s="16" t="s">
        <v>102</v>
      </c>
      <c r="C85" s="14" t="s">
        <v>71</v>
      </c>
      <c r="D85" s="9" t="s">
        <v>90</v>
      </c>
      <c r="E85" s="9">
        <v>1</v>
      </c>
      <c r="F85" s="10" t="s">
        <v>91</v>
      </c>
      <c r="G85" s="10" t="s">
        <v>24</v>
      </c>
      <c r="H85" s="15">
        <f t="shared" si="4"/>
        <v>1151.8920000000001</v>
      </c>
      <c r="I85" s="11"/>
      <c r="J85" s="11">
        <f>531+583.392</f>
        <v>1114.3920000000001</v>
      </c>
      <c r="K85" s="11">
        <v>37.5</v>
      </c>
      <c r="L85" s="11"/>
    </row>
    <row r="86" spans="1:12">
      <c r="A86" s="16">
        <v>75</v>
      </c>
      <c r="B86" s="16" t="s">
        <v>102</v>
      </c>
      <c r="C86" s="14" t="s">
        <v>71</v>
      </c>
      <c r="D86" s="9" t="s">
        <v>90</v>
      </c>
      <c r="E86" s="9">
        <v>3</v>
      </c>
      <c r="F86" s="10" t="s">
        <v>92</v>
      </c>
      <c r="G86" s="10" t="s">
        <v>24</v>
      </c>
      <c r="H86" s="15">
        <f t="shared" si="4"/>
        <v>1781.5930000000001</v>
      </c>
      <c r="I86" s="11"/>
      <c r="J86" s="11">
        <f>1082.001+583.392</f>
        <v>1665.393</v>
      </c>
      <c r="K86" s="11">
        <f>75+41.2</f>
        <v>116.2</v>
      </c>
      <c r="L86" s="11"/>
    </row>
    <row r="87" spans="1:12">
      <c r="A87" s="16">
        <v>76</v>
      </c>
      <c r="B87" s="16" t="s">
        <v>102</v>
      </c>
      <c r="C87" s="14" t="s">
        <v>71</v>
      </c>
      <c r="D87" s="9" t="s">
        <v>90</v>
      </c>
      <c r="E87" s="9">
        <v>1</v>
      </c>
      <c r="F87" s="10" t="s">
        <v>93</v>
      </c>
      <c r="G87" s="10" t="s">
        <v>24</v>
      </c>
      <c r="H87" s="15">
        <f t="shared" si="4"/>
        <v>1713.6039999999998</v>
      </c>
      <c r="I87" s="11"/>
      <c r="J87" s="11">
        <f>531+516.91+628.194</f>
        <v>1676.1039999999998</v>
      </c>
      <c r="K87" s="11">
        <v>37.5</v>
      </c>
      <c r="L87" s="11"/>
    </row>
    <row r="88" spans="1:12">
      <c r="A88" s="16">
        <v>77</v>
      </c>
      <c r="B88" s="16" t="s">
        <v>102</v>
      </c>
      <c r="C88" s="14" t="s">
        <v>71</v>
      </c>
      <c r="D88" s="9" t="s">
        <v>90</v>
      </c>
      <c r="E88" s="9">
        <v>1</v>
      </c>
      <c r="F88" s="10" t="s">
        <v>94</v>
      </c>
      <c r="G88" s="10" t="s">
        <v>24</v>
      </c>
      <c r="H88" s="15">
        <f t="shared" si="4"/>
        <v>568.5</v>
      </c>
      <c r="I88" s="11"/>
      <c r="J88" s="11">
        <v>531</v>
      </c>
      <c r="K88" s="11">
        <v>37.5</v>
      </c>
      <c r="L88" s="11"/>
    </row>
    <row r="89" spans="1:12">
      <c r="A89" s="16">
        <v>78</v>
      </c>
      <c r="B89" s="16" t="s">
        <v>102</v>
      </c>
      <c r="C89" s="14" t="s">
        <v>71</v>
      </c>
      <c r="D89" s="9" t="s">
        <v>90</v>
      </c>
      <c r="E89" s="9">
        <v>1</v>
      </c>
      <c r="F89" s="10" t="s">
        <v>95</v>
      </c>
      <c r="G89" s="10" t="s">
        <v>24</v>
      </c>
      <c r="H89" s="15">
        <f t="shared" si="4"/>
        <v>604.41999999999996</v>
      </c>
      <c r="I89" s="11"/>
      <c r="J89" s="11">
        <v>604.41999999999996</v>
      </c>
      <c r="K89" s="11"/>
      <c r="L89" s="11"/>
    </row>
    <row r="90" spans="1:12">
      <c r="A90" s="16">
        <v>79</v>
      </c>
      <c r="B90" s="16" t="s">
        <v>102</v>
      </c>
      <c r="C90" s="14" t="s">
        <v>71</v>
      </c>
      <c r="D90" s="9" t="s">
        <v>90</v>
      </c>
      <c r="E90" s="9">
        <v>1</v>
      </c>
      <c r="F90" s="10" t="s">
        <v>96</v>
      </c>
      <c r="G90" s="10" t="s">
        <v>24</v>
      </c>
      <c r="H90" s="15">
        <f t="shared" si="4"/>
        <v>604.41999999999996</v>
      </c>
      <c r="I90" s="11"/>
      <c r="J90" s="11">
        <v>604.41999999999996</v>
      </c>
      <c r="K90" s="11"/>
      <c r="L90" s="11"/>
    </row>
    <row r="91" spans="1:12">
      <c r="A91" s="16">
        <v>80</v>
      </c>
      <c r="B91" s="16" t="s">
        <v>102</v>
      </c>
      <c r="C91" s="14" t="s">
        <v>71</v>
      </c>
      <c r="D91" s="9" t="s">
        <v>90</v>
      </c>
      <c r="E91" s="9">
        <v>1</v>
      </c>
      <c r="F91" s="10" t="s">
        <v>97</v>
      </c>
      <c r="G91" s="10" t="s">
        <v>24</v>
      </c>
      <c r="H91" s="15">
        <f t="shared" si="4"/>
        <v>604.41999999999996</v>
      </c>
      <c r="I91" s="11"/>
      <c r="J91" s="11">
        <v>604.41999999999996</v>
      </c>
      <c r="K91" s="11"/>
      <c r="L91" s="11"/>
    </row>
    <row r="92" spans="1:12">
      <c r="A92" s="16">
        <v>81</v>
      </c>
      <c r="B92" s="16" t="s">
        <v>102</v>
      </c>
      <c r="C92" s="14" t="s">
        <v>71</v>
      </c>
      <c r="D92" s="9" t="s">
        <v>90</v>
      </c>
      <c r="E92" s="9">
        <v>1</v>
      </c>
      <c r="F92" s="10" t="s">
        <v>98</v>
      </c>
      <c r="G92" s="10" t="s">
        <v>24</v>
      </c>
      <c r="H92" s="15">
        <f t="shared" si="4"/>
        <v>583.39200000000005</v>
      </c>
      <c r="I92" s="11"/>
      <c r="J92" s="11">
        <v>583.39200000000005</v>
      </c>
      <c r="K92" s="11"/>
      <c r="L92" s="11"/>
    </row>
    <row r="93" spans="1:12">
      <c r="A93" s="16">
        <v>82</v>
      </c>
      <c r="B93" s="16" t="s">
        <v>102</v>
      </c>
      <c r="C93" s="14" t="s">
        <v>99</v>
      </c>
      <c r="D93" s="9" t="s">
        <v>90</v>
      </c>
      <c r="E93" s="9">
        <v>5</v>
      </c>
      <c r="F93" s="10" t="s">
        <v>100</v>
      </c>
      <c r="G93" s="10" t="s">
        <v>24</v>
      </c>
      <c r="H93" s="15">
        <f t="shared" si="4"/>
        <v>2854.2139999999999</v>
      </c>
      <c r="I93" s="11">
        <v>1625</v>
      </c>
      <c r="J93" s="11">
        <v>1023.2140000000001</v>
      </c>
      <c r="K93" s="11">
        <v>206</v>
      </c>
      <c r="L93" s="11"/>
    </row>
    <row r="94" spans="1:12">
      <c r="A94" s="16">
        <v>83</v>
      </c>
      <c r="B94" s="16" t="s">
        <v>102</v>
      </c>
      <c r="C94" s="14" t="s">
        <v>71</v>
      </c>
      <c r="D94" s="9" t="s">
        <v>90</v>
      </c>
      <c r="E94" s="9">
        <v>1</v>
      </c>
      <c r="F94" s="10" t="s">
        <v>101</v>
      </c>
      <c r="G94" s="10" t="s">
        <v>24</v>
      </c>
      <c r="H94" s="15">
        <f t="shared" si="4"/>
        <v>583.39200000000005</v>
      </c>
      <c r="I94" s="11"/>
      <c r="J94" s="11">
        <v>583.39200000000005</v>
      </c>
      <c r="K94" s="11"/>
      <c r="L94" s="11"/>
    </row>
    <row r="95" spans="1:12" ht="31.5">
      <c r="A95" s="16">
        <v>84</v>
      </c>
      <c r="B95" s="16" t="s">
        <v>48</v>
      </c>
      <c r="C95" s="14" t="s">
        <v>103</v>
      </c>
      <c r="D95" s="9" t="s">
        <v>104</v>
      </c>
      <c r="E95" s="9">
        <v>2</v>
      </c>
      <c r="F95" s="10" t="s">
        <v>105</v>
      </c>
      <c r="G95" s="10" t="s">
        <v>24</v>
      </c>
      <c r="H95" s="15">
        <f t="shared" si="4"/>
        <v>467</v>
      </c>
      <c r="I95" s="11"/>
      <c r="J95" s="11">
        <v>392</v>
      </c>
      <c r="K95" s="11">
        <v>75</v>
      </c>
      <c r="L95" s="11"/>
    </row>
    <row r="96" spans="1:12" ht="31.5">
      <c r="A96" s="16">
        <v>85</v>
      </c>
      <c r="B96" s="16" t="s">
        <v>48</v>
      </c>
      <c r="C96" s="14" t="s">
        <v>106</v>
      </c>
      <c r="D96" s="9" t="s">
        <v>104</v>
      </c>
      <c r="E96" s="9">
        <v>2</v>
      </c>
      <c r="F96" s="10" t="s">
        <v>107</v>
      </c>
      <c r="G96" s="10" t="s">
        <v>24</v>
      </c>
      <c r="H96" s="15">
        <f t="shared" si="4"/>
        <v>565.9</v>
      </c>
      <c r="I96" s="11"/>
      <c r="J96" s="11">
        <v>483.5</v>
      </c>
      <c r="K96" s="11">
        <v>82.4</v>
      </c>
      <c r="L96" s="11"/>
    </row>
    <row r="97" spans="1:12" ht="31.5">
      <c r="A97" s="16">
        <v>86</v>
      </c>
      <c r="B97" s="16" t="s">
        <v>48</v>
      </c>
      <c r="C97" s="14" t="s">
        <v>108</v>
      </c>
      <c r="D97" s="9" t="s">
        <v>104</v>
      </c>
      <c r="E97" s="9">
        <v>1</v>
      </c>
      <c r="F97" s="10" t="s">
        <v>109</v>
      </c>
      <c r="G97" s="10" t="s">
        <v>24</v>
      </c>
      <c r="H97" s="15">
        <f t="shared" si="4"/>
        <v>517.5</v>
      </c>
      <c r="I97" s="11"/>
      <c r="J97" s="11">
        <v>476.3</v>
      </c>
      <c r="K97" s="11">
        <v>41.2</v>
      </c>
      <c r="L97" s="11"/>
    </row>
    <row r="98" spans="1:12" ht="31.5">
      <c r="A98" s="16">
        <v>87</v>
      </c>
      <c r="B98" s="16" t="s">
        <v>48</v>
      </c>
      <c r="C98" s="14" t="s">
        <v>108</v>
      </c>
      <c r="D98" s="9" t="s">
        <v>104</v>
      </c>
      <c r="E98" s="9">
        <v>1</v>
      </c>
      <c r="F98" s="10" t="s">
        <v>110</v>
      </c>
      <c r="G98" s="10" t="s">
        <v>24</v>
      </c>
      <c r="H98" s="15">
        <f t="shared" si="4"/>
        <v>921.2</v>
      </c>
      <c r="I98" s="11">
        <v>400</v>
      </c>
      <c r="J98" s="11">
        <v>480</v>
      </c>
      <c r="K98" s="11">
        <v>41.2</v>
      </c>
      <c r="L98" s="11"/>
    </row>
    <row r="99" spans="1:12" ht="31.5">
      <c r="A99" s="16">
        <v>88</v>
      </c>
      <c r="B99" s="16" t="s">
        <v>48</v>
      </c>
      <c r="C99" s="14" t="s">
        <v>108</v>
      </c>
      <c r="D99" s="9" t="s">
        <v>104</v>
      </c>
      <c r="E99" s="9">
        <v>1</v>
      </c>
      <c r="F99" s="10" t="s">
        <v>111</v>
      </c>
      <c r="G99" s="10" t="s">
        <v>24</v>
      </c>
      <c r="H99" s="15">
        <f t="shared" si="4"/>
        <v>921.1</v>
      </c>
      <c r="I99" s="11">
        <v>400</v>
      </c>
      <c r="J99" s="11">
        <v>479.9</v>
      </c>
      <c r="K99" s="11">
        <v>41.2</v>
      </c>
      <c r="L99" s="11"/>
    </row>
    <row r="100" spans="1:12" ht="31.5">
      <c r="A100" s="16">
        <v>89</v>
      </c>
      <c r="B100" s="16" t="s">
        <v>48</v>
      </c>
      <c r="C100" s="14" t="s">
        <v>108</v>
      </c>
      <c r="D100" s="9" t="s">
        <v>104</v>
      </c>
      <c r="E100" s="9">
        <v>1</v>
      </c>
      <c r="F100" s="10" t="s">
        <v>112</v>
      </c>
      <c r="G100" s="10" t="s">
        <v>24</v>
      </c>
      <c r="H100" s="15">
        <f t="shared" si="4"/>
        <v>517.5</v>
      </c>
      <c r="I100" s="11"/>
      <c r="J100" s="11">
        <v>476.3</v>
      </c>
      <c r="K100" s="11">
        <v>41.2</v>
      </c>
      <c r="L100" s="11"/>
    </row>
    <row r="101" spans="1:12">
      <c r="A101" s="16">
        <v>90</v>
      </c>
      <c r="B101" s="16" t="s">
        <v>135</v>
      </c>
      <c r="C101" s="14" t="s">
        <v>113</v>
      </c>
      <c r="D101" s="9" t="s">
        <v>114</v>
      </c>
      <c r="E101" s="9">
        <v>2</v>
      </c>
      <c r="F101" s="10" t="s">
        <v>115</v>
      </c>
      <c r="G101" s="10" t="s">
        <v>24</v>
      </c>
      <c r="H101" s="15">
        <f t="shared" si="4"/>
        <v>2747.3829999999998</v>
      </c>
      <c r="I101" s="11">
        <v>1000</v>
      </c>
      <c r="J101" s="11">
        <v>1709.883</v>
      </c>
      <c r="K101" s="11">
        <v>37.5</v>
      </c>
      <c r="L101" s="11"/>
    </row>
    <row r="102" spans="1:12" ht="31.5">
      <c r="A102" s="16">
        <v>91</v>
      </c>
      <c r="B102" s="16" t="s">
        <v>135</v>
      </c>
      <c r="C102" s="14" t="s">
        <v>116</v>
      </c>
      <c r="D102" s="9" t="s">
        <v>114</v>
      </c>
      <c r="E102" s="9">
        <v>1</v>
      </c>
      <c r="F102" s="10" t="s">
        <v>117</v>
      </c>
      <c r="G102" s="10" t="s">
        <v>24</v>
      </c>
      <c r="H102" s="15">
        <f t="shared" si="4"/>
        <v>780</v>
      </c>
      <c r="I102" s="11"/>
      <c r="J102" s="11">
        <v>742.5</v>
      </c>
      <c r="K102" s="11">
        <v>37.5</v>
      </c>
      <c r="L102" s="11"/>
    </row>
    <row r="103" spans="1:12" ht="31.5">
      <c r="A103" s="16">
        <v>92</v>
      </c>
      <c r="B103" s="16" t="s">
        <v>135</v>
      </c>
      <c r="C103" s="14" t="s">
        <v>113</v>
      </c>
      <c r="D103" s="9" t="s">
        <v>114</v>
      </c>
      <c r="E103" s="9">
        <v>1</v>
      </c>
      <c r="F103" s="10" t="s">
        <v>118</v>
      </c>
      <c r="G103" s="10" t="s">
        <v>24</v>
      </c>
      <c r="H103" s="15">
        <f t="shared" si="4"/>
        <v>769.17499999999995</v>
      </c>
      <c r="I103" s="11"/>
      <c r="J103" s="11">
        <v>731.67499999999995</v>
      </c>
      <c r="K103" s="11">
        <v>37.5</v>
      </c>
      <c r="L103" s="11"/>
    </row>
    <row r="104" spans="1:12">
      <c r="A104" s="16">
        <v>93</v>
      </c>
      <c r="B104" s="16" t="s">
        <v>135</v>
      </c>
      <c r="C104" s="14" t="s">
        <v>113</v>
      </c>
      <c r="D104" s="9" t="s">
        <v>114</v>
      </c>
      <c r="E104" s="9">
        <v>1</v>
      </c>
      <c r="F104" s="10" t="s">
        <v>119</v>
      </c>
      <c r="G104" s="10" t="s">
        <v>24</v>
      </c>
      <c r="H104" s="15">
        <f t="shared" si="4"/>
        <v>861.5</v>
      </c>
      <c r="I104" s="11"/>
      <c r="J104" s="11">
        <v>824</v>
      </c>
      <c r="K104" s="11">
        <v>37.5</v>
      </c>
      <c r="L104" s="11"/>
    </row>
    <row r="105" spans="1:12">
      <c r="A105" s="16">
        <v>94</v>
      </c>
      <c r="B105" s="16" t="s">
        <v>135</v>
      </c>
      <c r="C105" s="14" t="s">
        <v>113</v>
      </c>
      <c r="D105" s="9" t="s">
        <v>114</v>
      </c>
      <c r="E105" s="9">
        <v>1</v>
      </c>
      <c r="F105" s="10" t="s">
        <v>120</v>
      </c>
      <c r="G105" s="10" t="s">
        <v>24</v>
      </c>
      <c r="H105" s="15">
        <f t="shared" si="4"/>
        <v>879.23599999999999</v>
      </c>
      <c r="I105" s="11"/>
      <c r="J105" s="11">
        <v>841.73599999999999</v>
      </c>
      <c r="K105" s="11">
        <v>37.5</v>
      </c>
      <c r="L105" s="11"/>
    </row>
    <row r="106" spans="1:12" ht="31.5">
      <c r="A106" s="16">
        <v>95</v>
      </c>
      <c r="B106" s="16" t="s">
        <v>135</v>
      </c>
      <c r="C106" s="14" t="s">
        <v>113</v>
      </c>
      <c r="D106" s="9" t="s">
        <v>114</v>
      </c>
      <c r="E106" s="9">
        <v>1</v>
      </c>
      <c r="F106" s="10" t="s">
        <v>121</v>
      </c>
      <c r="G106" s="10" t="s">
        <v>24</v>
      </c>
      <c r="H106" s="15">
        <f t="shared" si="4"/>
        <v>523.78</v>
      </c>
      <c r="I106" s="11"/>
      <c r="J106" s="11">
        <v>486.28</v>
      </c>
      <c r="K106" s="11">
        <v>37.5</v>
      </c>
      <c r="L106" s="11"/>
    </row>
    <row r="107" spans="1:12">
      <c r="A107" s="16">
        <v>96</v>
      </c>
      <c r="B107" s="16" t="s">
        <v>135</v>
      </c>
      <c r="C107" s="14" t="s">
        <v>113</v>
      </c>
      <c r="D107" s="9" t="s">
        <v>114</v>
      </c>
      <c r="E107" s="9">
        <v>1</v>
      </c>
      <c r="F107" s="10" t="s">
        <v>122</v>
      </c>
      <c r="G107" s="10" t="s">
        <v>24</v>
      </c>
      <c r="H107" s="15">
        <f t="shared" si="4"/>
        <v>1379.5170000000001</v>
      </c>
      <c r="I107" s="11"/>
      <c r="J107" s="11">
        <v>1342.0170000000001</v>
      </c>
      <c r="K107" s="11">
        <v>37.5</v>
      </c>
      <c r="L107" s="11"/>
    </row>
    <row r="108" spans="1:12">
      <c r="A108" s="16">
        <v>97</v>
      </c>
      <c r="B108" s="16" t="s">
        <v>135</v>
      </c>
      <c r="C108" s="14" t="s">
        <v>113</v>
      </c>
      <c r="D108" s="9" t="s">
        <v>114</v>
      </c>
      <c r="E108" s="9">
        <v>1</v>
      </c>
      <c r="F108" s="10" t="s">
        <v>123</v>
      </c>
      <c r="G108" s="10" t="s">
        <v>24</v>
      </c>
      <c r="H108" s="15">
        <f t="shared" si="4"/>
        <v>2586.5199999999995</v>
      </c>
      <c r="I108" s="11">
        <v>555</v>
      </c>
      <c r="J108" s="11">
        <v>1990.32</v>
      </c>
      <c r="K108" s="11">
        <v>41.2</v>
      </c>
      <c r="L108" s="11"/>
    </row>
    <row r="109" spans="1:12">
      <c r="A109" s="16">
        <v>98</v>
      </c>
      <c r="B109" s="16" t="s">
        <v>135</v>
      </c>
      <c r="C109" s="14" t="s">
        <v>113</v>
      </c>
      <c r="D109" s="9" t="s">
        <v>114</v>
      </c>
      <c r="E109" s="9">
        <v>1</v>
      </c>
      <c r="F109" s="10" t="s">
        <v>124</v>
      </c>
      <c r="G109" s="10" t="s">
        <v>24</v>
      </c>
      <c r="H109" s="15">
        <f t="shared" si="4"/>
        <v>2266.7069999999999</v>
      </c>
      <c r="I109" s="11"/>
      <c r="J109" s="11">
        <v>2225.5070000000001</v>
      </c>
      <c r="K109" s="11">
        <v>41.2</v>
      </c>
      <c r="L109" s="11"/>
    </row>
    <row r="110" spans="1:12">
      <c r="A110" s="16">
        <v>99</v>
      </c>
      <c r="B110" s="16" t="s">
        <v>135</v>
      </c>
      <c r="C110" s="14" t="s">
        <v>113</v>
      </c>
      <c r="D110" s="9" t="s">
        <v>114</v>
      </c>
      <c r="E110" s="9">
        <v>1</v>
      </c>
      <c r="F110" s="10" t="s">
        <v>125</v>
      </c>
      <c r="G110" s="10" t="s">
        <v>24</v>
      </c>
      <c r="H110" s="15">
        <f t="shared" si="4"/>
        <v>2266.7069999999999</v>
      </c>
      <c r="I110" s="11"/>
      <c r="J110" s="11">
        <v>2225.5070000000001</v>
      </c>
      <c r="K110" s="11">
        <v>41.2</v>
      </c>
      <c r="L110" s="11"/>
    </row>
    <row r="111" spans="1:12" ht="31.5">
      <c r="A111" s="16">
        <v>100</v>
      </c>
      <c r="B111" s="16" t="s">
        <v>135</v>
      </c>
      <c r="C111" s="14" t="s">
        <v>113</v>
      </c>
      <c r="D111" s="9" t="s">
        <v>114</v>
      </c>
      <c r="E111" s="9">
        <v>1</v>
      </c>
      <c r="F111" s="10" t="s">
        <v>118</v>
      </c>
      <c r="G111" s="10" t="s">
        <v>24</v>
      </c>
      <c r="H111" s="15">
        <f t="shared" si="4"/>
        <v>1014.9340000000001</v>
      </c>
      <c r="I111" s="11"/>
      <c r="J111" s="11">
        <v>973.73400000000004</v>
      </c>
      <c r="K111" s="11">
        <v>41.2</v>
      </c>
      <c r="L111" s="11"/>
    </row>
    <row r="112" spans="1:12">
      <c r="A112" s="16">
        <v>101</v>
      </c>
      <c r="B112" s="16" t="s">
        <v>135</v>
      </c>
      <c r="C112" s="14" t="s">
        <v>113</v>
      </c>
      <c r="D112" s="9" t="s">
        <v>114</v>
      </c>
      <c r="E112" s="9">
        <v>2</v>
      </c>
      <c r="F112" s="10" t="s">
        <v>126</v>
      </c>
      <c r="G112" s="10" t="s">
        <v>24</v>
      </c>
      <c r="H112" s="15">
        <f t="shared" si="4"/>
        <v>2817.2150000000001</v>
      </c>
      <c r="I112" s="11">
        <v>925</v>
      </c>
      <c r="J112" s="11">
        <v>1851.0150000000001</v>
      </c>
      <c r="K112" s="11">
        <v>41.2</v>
      </c>
      <c r="L112" s="11"/>
    </row>
    <row r="113" spans="1:12">
      <c r="A113" s="16">
        <v>102</v>
      </c>
      <c r="B113" s="16" t="s">
        <v>135</v>
      </c>
      <c r="C113" s="14" t="s">
        <v>113</v>
      </c>
      <c r="D113" s="9" t="s">
        <v>114</v>
      </c>
      <c r="E113" s="9">
        <v>1</v>
      </c>
      <c r="F113" s="10" t="s">
        <v>119</v>
      </c>
      <c r="G113" s="10" t="s">
        <v>24</v>
      </c>
      <c r="H113" s="15">
        <f t="shared" si="4"/>
        <v>865.2</v>
      </c>
      <c r="I113" s="11"/>
      <c r="J113" s="11">
        <v>824</v>
      </c>
      <c r="K113" s="11">
        <v>41.2</v>
      </c>
      <c r="L113" s="11"/>
    </row>
    <row r="114" spans="1:12">
      <c r="A114" s="16">
        <v>103</v>
      </c>
      <c r="B114" s="16" t="s">
        <v>135</v>
      </c>
      <c r="C114" s="14" t="s">
        <v>113</v>
      </c>
      <c r="D114" s="9" t="s">
        <v>114</v>
      </c>
      <c r="E114" s="9">
        <v>4</v>
      </c>
      <c r="F114" s="10" t="s">
        <v>127</v>
      </c>
      <c r="G114" s="10" t="s">
        <v>24</v>
      </c>
      <c r="H114" s="15">
        <f t="shared" si="4"/>
        <v>2821.7550000000001</v>
      </c>
      <c r="I114" s="11">
        <v>1110</v>
      </c>
      <c r="J114" s="11">
        <v>1546.9549999999999</v>
      </c>
      <c r="K114" s="11">
        <v>164.8</v>
      </c>
      <c r="L114" s="11"/>
    </row>
    <row r="115" spans="1:12">
      <c r="A115" s="16">
        <v>104</v>
      </c>
      <c r="B115" s="16" t="s">
        <v>135</v>
      </c>
      <c r="C115" s="14" t="s">
        <v>113</v>
      </c>
      <c r="D115" s="9" t="s">
        <v>114</v>
      </c>
      <c r="E115" s="9">
        <v>1</v>
      </c>
      <c r="F115" s="10" t="s">
        <v>120</v>
      </c>
      <c r="G115" s="10" t="s">
        <v>24</v>
      </c>
      <c r="H115" s="15">
        <f t="shared" si="4"/>
        <v>591.81000000000006</v>
      </c>
      <c r="I115" s="11"/>
      <c r="J115" s="11">
        <v>550.61</v>
      </c>
      <c r="K115" s="11">
        <v>41.2</v>
      </c>
      <c r="L115" s="11"/>
    </row>
    <row r="116" spans="1:12">
      <c r="A116" s="16">
        <v>105</v>
      </c>
      <c r="B116" s="16" t="s">
        <v>135</v>
      </c>
      <c r="C116" s="14" t="s">
        <v>113</v>
      </c>
      <c r="D116" s="9" t="s">
        <v>114</v>
      </c>
      <c r="E116" s="9">
        <v>2</v>
      </c>
      <c r="F116" s="10" t="s">
        <v>128</v>
      </c>
      <c r="G116" s="10" t="s">
        <v>24</v>
      </c>
      <c r="H116" s="15">
        <f t="shared" si="4"/>
        <v>1741.2230000000002</v>
      </c>
      <c r="I116" s="11">
        <v>740</v>
      </c>
      <c r="J116" s="11">
        <v>960.02300000000002</v>
      </c>
      <c r="K116" s="11">
        <v>41.2</v>
      </c>
      <c r="L116" s="11"/>
    </row>
    <row r="117" spans="1:12">
      <c r="A117" s="16">
        <v>106</v>
      </c>
      <c r="B117" s="16" t="s">
        <v>135</v>
      </c>
      <c r="C117" s="14" t="s">
        <v>113</v>
      </c>
      <c r="D117" s="9" t="s">
        <v>114</v>
      </c>
      <c r="E117" s="9">
        <v>1</v>
      </c>
      <c r="F117" s="10" t="s">
        <v>129</v>
      </c>
      <c r="G117" s="10" t="s">
        <v>24</v>
      </c>
      <c r="H117" s="15">
        <f t="shared" si="4"/>
        <v>3131.3439999999996</v>
      </c>
      <c r="I117" s="11">
        <v>1000</v>
      </c>
      <c r="J117" s="11">
        <v>2090.1439999999998</v>
      </c>
      <c r="K117" s="11">
        <v>41.2</v>
      </c>
      <c r="L117" s="11"/>
    </row>
    <row r="118" spans="1:12">
      <c r="A118" s="16">
        <v>107</v>
      </c>
      <c r="B118" s="16" t="s">
        <v>135</v>
      </c>
      <c r="C118" s="14" t="s">
        <v>113</v>
      </c>
      <c r="D118" s="9" t="s">
        <v>114</v>
      </c>
      <c r="E118" s="9">
        <v>3</v>
      </c>
      <c r="F118" s="10" t="s">
        <v>122</v>
      </c>
      <c r="G118" s="10" t="s">
        <v>24</v>
      </c>
      <c r="H118" s="15">
        <f t="shared" si="4"/>
        <v>1118.9829999999999</v>
      </c>
      <c r="I118" s="11"/>
      <c r="J118" s="11">
        <v>995.38300000000004</v>
      </c>
      <c r="K118" s="11">
        <v>123.6</v>
      </c>
      <c r="L118" s="11"/>
    </row>
    <row r="119" spans="1:12">
      <c r="A119" s="16">
        <v>108</v>
      </c>
      <c r="B119" s="16" t="s">
        <v>135</v>
      </c>
      <c r="C119" s="14" t="s">
        <v>113</v>
      </c>
      <c r="D119" s="9" t="s">
        <v>114</v>
      </c>
      <c r="E119" s="9">
        <v>2</v>
      </c>
      <c r="F119" s="10" t="s">
        <v>130</v>
      </c>
      <c r="G119" s="10" t="s">
        <v>24</v>
      </c>
      <c r="H119" s="15">
        <f t="shared" si="4"/>
        <v>1752.98</v>
      </c>
      <c r="I119" s="11"/>
      <c r="J119" s="11">
        <v>1670.58</v>
      </c>
      <c r="K119" s="11">
        <v>82.4</v>
      </c>
      <c r="L119" s="11"/>
    </row>
    <row r="120" spans="1:12">
      <c r="A120" s="16">
        <v>109</v>
      </c>
      <c r="B120" s="16" t="s">
        <v>135</v>
      </c>
      <c r="C120" s="14" t="s">
        <v>113</v>
      </c>
      <c r="D120" s="9" t="s">
        <v>114</v>
      </c>
      <c r="E120" s="9">
        <v>5</v>
      </c>
      <c r="F120" s="10" t="s">
        <v>131</v>
      </c>
      <c r="G120" s="10" t="s">
        <v>24</v>
      </c>
      <c r="H120" s="15">
        <f t="shared" si="4"/>
        <v>4061.79</v>
      </c>
      <c r="I120" s="11">
        <v>1680</v>
      </c>
      <c r="J120" s="11">
        <v>2216.9899999999998</v>
      </c>
      <c r="K120" s="11">
        <v>164.8</v>
      </c>
      <c r="L120" s="11"/>
    </row>
    <row r="121" spans="1:12">
      <c r="A121" s="16">
        <v>110</v>
      </c>
      <c r="B121" s="16" t="s">
        <v>135</v>
      </c>
      <c r="C121" s="14" t="s">
        <v>113</v>
      </c>
      <c r="D121" s="9" t="s">
        <v>114</v>
      </c>
      <c r="E121" s="9">
        <v>1</v>
      </c>
      <c r="F121" s="10" t="s">
        <v>132</v>
      </c>
      <c r="G121" s="10" t="s">
        <v>24</v>
      </c>
      <c r="H121" s="15">
        <f t="shared" ref="H121:H180" si="5">SUM(I121:L121)</f>
        <v>649.8900000000001</v>
      </c>
      <c r="I121" s="11"/>
      <c r="J121" s="11">
        <v>608.69000000000005</v>
      </c>
      <c r="K121" s="11">
        <v>41.2</v>
      </c>
      <c r="L121" s="11"/>
    </row>
    <row r="122" spans="1:12" ht="31.5">
      <c r="A122" s="16">
        <v>111</v>
      </c>
      <c r="B122" s="16" t="s">
        <v>135</v>
      </c>
      <c r="C122" s="14" t="s">
        <v>113</v>
      </c>
      <c r="D122" s="9" t="s">
        <v>114</v>
      </c>
      <c r="E122" s="9">
        <v>1</v>
      </c>
      <c r="F122" s="10" t="s">
        <v>133</v>
      </c>
      <c r="G122" s="10" t="s">
        <v>24</v>
      </c>
      <c r="H122" s="15">
        <f t="shared" si="5"/>
        <v>1457.7450000000001</v>
      </c>
      <c r="I122" s="11"/>
      <c r="J122" s="11">
        <v>1416.5450000000001</v>
      </c>
      <c r="K122" s="11">
        <v>41.2</v>
      </c>
      <c r="L122" s="11"/>
    </row>
    <row r="123" spans="1:12">
      <c r="A123" s="16">
        <v>112</v>
      </c>
      <c r="B123" s="16" t="s">
        <v>135</v>
      </c>
      <c r="C123" s="14" t="s">
        <v>113</v>
      </c>
      <c r="D123" s="9" t="s">
        <v>114</v>
      </c>
      <c r="E123" s="9">
        <v>1</v>
      </c>
      <c r="F123" s="10" t="s">
        <v>132</v>
      </c>
      <c r="G123" s="10" t="s">
        <v>24</v>
      </c>
      <c r="H123" s="15">
        <f t="shared" si="5"/>
        <v>1356.829</v>
      </c>
      <c r="I123" s="11"/>
      <c r="J123" s="11">
        <v>1315.6289999999999</v>
      </c>
      <c r="K123" s="11">
        <v>41.2</v>
      </c>
      <c r="L123" s="11"/>
    </row>
    <row r="124" spans="1:12" ht="31.5">
      <c r="A124" s="16">
        <v>113</v>
      </c>
      <c r="B124" s="16" t="s">
        <v>135</v>
      </c>
      <c r="C124" s="14" t="s">
        <v>113</v>
      </c>
      <c r="D124" s="9" t="s">
        <v>114</v>
      </c>
      <c r="E124" s="9">
        <v>1</v>
      </c>
      <c r="F124" s="10" t="s">
        <v>133</v>
      </c>
      <c r="G124" s="10" t="s">
        <v>24</v>
      </c>
      <c r="H124" s="15">
        <f t="shared" si="5"/>
        <v>2263.779</v>
      </c>
      <c r="I124" s="11"/>
      <c r="J124" s="11">
        <v>2222.5790000000002</v>
      </c>
      <c r="K124" s="11">
        <v>41.2</v>
      </c>
      <c r="L124" s="11"/>
    </row>
    <row r="125" spans="1:12">
      <c r="A125" s="16">
        <v>114</v>
      </c>
      <c r="B125" s="16" t="s">
        <v>135</v>
      </c>
      <c r="C125" s="14" t="s">
        <v>113</v>
      </c>
      <c r="D125" s="9" t="s">
        <v>114</v>
      </c>
      <c r="E125" s="9">
        <v>1</v>
      </c>
      <c r="F125" s="10" t="s">
        <v>134</v>
      </c>
      <c r="G125" s="10" t="s">
        <v>24</v>
      </c>
      <c r="H125" s="15">
        <f t="shared" si="5"/>
        <v>2255.951</v>
      </c>
      <c r="I125" s="11"/>
      <c r="J125" s="11">
        <v>2214.7510000000002</v>
      </c>
      <c r="K125" s="11">
        <v>41.2</v>
      </c>
      <c r="L125" s="11"/>
    </row>
    <row r="126" spans="1:12">
      <c r="A126" s="16">
        <v>115</v>
      </c>
      <c r="B126" s="16" t="s">
        <v>140</v>
      </c>
      <c r="C126" s="14" t="s">
        <v>71</v>
      </c>
      <c r="D126" s="9" t="s">
        <v>65</v>
      </c>
      <c r="E126" s="9">
        <v>53</v>
      </c>
      <c r="F126" s="10" t="s">
        <v>136</v>
      </c>
      <c r="G126" s="10" t="s">
        <v>24</v>
      </c>
      <c r="H126" s="15">
        <f t="shared" si="5"/>
        <v>9276.75</v>
      </c>
      <c r="I126" s="11">
        <v>7200</v>
      </c>
      <c r="J126" s="11">
        <v>89.25</v>
      </c>
      <c r="K126" s="11">
        <v>1987.5</v>
      </c>
      <c r="L126" s="11">
        <v>0</v>
      </c>
    </row>
    <row r="127" spans="1:12">
      <c r="A127" s="16">
        <v>116</v>
      </c>
      <c r="B127" s="16" t="s">
        <v>140</v>
      </c>
      <c r="C127" s="14" t="s">
        <v>137</v>
      </c>
      <c r="D127" s="9" t="s">
        <v>65</v>
      </c>
      <c r="E127" s="9">
        <v>31</v>
      </c>
      <c r="F127" s="10" t="s">
        <v>138</v>
      </c>
      <c r="G127" s="10" t="s">
        <v>24</v>
      </c>
      <c r="H127" s="15">
        <f t="shared" si="5"/>
        <v>44.625</v>
      </c>
      <c r="I127" s="11">
        <v>0</v>
      </c>
      <c r="J127" s="11">
        <v>44.625</v>
      </c>
      <c r="K127" s="11">
        <v>0</v>
      </c>
      <c r="L127" s="11">
        <v>0</v>
      </c>
    </row>
    <row r="128" spans="1:12">
      <c r="A128" s="16">
        <v>117</v>
      </c>
      <c r="B128" s="16" t="s">
        <v>140</v>
      </c>
      <c r="C128" s="14" t="s">
        <v>137</v>
      </c>
      <c r="D128" s="9" t="s">
        <v>65</v>
      </c>
      <c r="E128" s="9">
        <v>25</v>
      </c>
      <c r="F128" s="10" t="s">
        <v>139</v>
      </c>
      <c r="G128" s="10" t="s">
        <v>24</v>
      </c>
      <c r="H128" s="15">
        <f t="shared" si="5"/>
        <v>44.625</v>
      </c>
      <c r="I128" s="11">
        <v>0</v>
      </c>
      <c r="J128" s="11">
        <v>44.625</v>
      </c>
      <c r="K128" s="11">
        <v>0</v>
      </c>
      <c r="L128" s="11">
        <v>0</v>
      </c>
    </row>
    <row r="129" spans="1:12">
      <c r="A129" s="16">
        <v>118</v>
      </c>
      <c r="B129" s="16" t="s">
        <v>151</v>
      </c>
      <c r="C129" s="14" t="s">
        <v>141</v>
      </c>
      <c r="D129" s="9" t="s">
        <v>142</v>
      </c>
      <c r="E129" s="9">
        <v>1</v>
      </c>
      <c r="F129" s="10" t="s">
        <v>143</v>
      </c>
      <c r="G129" s="10" t="s">
        <v>24</v>
      </c>
      <c r="H129" s="15">
        <f t="shared" si="5"/>
        <v>136.5</v>
      </c>
      <c r="I129" s="11"/>
      <c r="J129" s="11">
        <v>99</v>
      </c>
      <c r="K129" s="11">
        <v>37.5</v>
      </c>
      <c r="L129" s="11"/>
    </row>
    <row r="130" spans="1:12">
      <c r="A130" s="16">
        <v>119</v>
      </c>
      <c r="B130" s="16" t="s">
        <v>151</v>
      </c>
      <c r="C130" s="14" t="s">
        <v>144</v>
      </c>
      <c r="D130" s="9" t="s">
        <v>145</v>
      </c>
      <c r="E130" s="9">
        <v>1</v>
      </c>
      <c r="F130" s="10" t="s">
        <v>146</v>
      </c>
      <c r="G130" s="10" t="s">
        <v>24</v>
      </c>
      <c r="H130" s="15">
        <f t="shared" si="5"/>
        <v>345</v>
      </c>
      <c r="I130" s="11"/>
      <c r="J130" s="11">
        <v>270</v>
      </c>
      <c r="K130" s="11">
        <v>75</v>
      </c>
      <c r="L130" s="11"/>
    </row>
    <row r="131" spans="1:12">
      <c r="A131" s="16">
        <v>120</v>
      </c>
      <c r="B131" s="16" t="s">
        <v>151</v>
      </c>
      <c r="C131" s="14" t="s">
        <v>144</v>
      </c>
      <c r="D131" s="9" t="s">
        <v>145</v>
      </c>
      <c r="E131" s="9">
        <v>1</v>
      </c>
      <c r="F131" s="10" t="s">
        <v>147</v>
      </c>
      <c r="G131" s="10" t="s">
        <v>24</v>
      </c>
      <c r="H131" s="15">
        <f t="shared" si="5"/>
        <v>1215</v>
      </c>
      <c r="I131" s="11">
        <v>870</v>
      </c>
      <c r="J131" s="11">
        <v>270</v>
      </c>
      <c r="K131" s="11">
        <v>75</v>
      </c>
      <c r="L131" s="11"/>
    </row>
    <row r="132" spans="1:12">
      <c r="A132" s="16">
        <v>121</v>
      </c>
      <c r="B132" s="16" t="s">
        <v>151</v>
      </c>
      <c r="C132" s="14" t="s">
        <v>144</v>
      </c>
      <c r="D132" s="9" t="s">
        <v>145</v>
      </c>
      <c r="E132" s="9">
        <v>1</v>
      </c>
      <c r="F132" s="10" t="s">
        <v>148</v>
      </c>
      <c r="G132" s="10" t="s">
        <v>24</v>
      </c>
      <c r="H132" s="15">
        <f t="shared" si="5"/>
        <v>1215</v>
      </c>
      <c r="I132" s="11">
        <v>870</v>
      </c>
      <c r="J132" s="11">
        <v>270</v>
      </c>
      <c r="K132" s="11">
        <v>75</v>
      </c>
      <c r="L132" s="11"/>
    </row>
    <row r="133" spans="1:12">
      <c r="A133" s="16">
        <v>122</v>
      </c>
      <c r="B133" s="16" t="s">
        <v>151</v>
      </c>
      <c r="C133" s="14" t="s">
        <v>144</v>
      </c>
      <c r="D133" s="9" t="s">
        <v>145</v>
      </c>
      <c r="E133" s="9">
        <v>1</v>
      </c>
      <c r="F133" s="10" t="s">
        <v>148</v>
      </c>
      <c r="G133" s="10" t="s">
        <v>24</v>
      </c>
      <c r="H133" s="15">
        <f t="shared" si="5"/>
        <v>392.2</v>
      </c>
      <c r="I133" s="11"/>
      <c r="J133" s="11">
        <v>354.7</v>
      </c>
      <c r="K133" s="11">
        <v>37.5</v>
      </c>
      <c r="L133" s="11"/>
    </row>
    <row r="134" spans="1:12">
      <c r="A134" s="16">
        <v>123</v>
      </c>
      <c r="B134" s="16" t="s">
        <v>151</v>
      </c>
      <c r="C134" s="14" t="s">
        <v>141</v>
      </c>
      <c r="D134" s="9" t="s">
        <v>142</v>
      </c>
      <c r="E134" s="9">
        <v>1</v>
      </c>
      <c r="F134" s="10" t="s">
        <v>149</v>
      </c>
      <c r="G134" s="10" t="s">
        <v>24</v>
      </c>
      <c r="H134" s="15">
        <f t="shared" si="5"/>
        <v>338.2</v>
      </c>
      <c r="I134" s="11"/>
      <c r="J134" s="11">
        <v>297</v>
      </c>
      <c r="K134" s="11">
        <v>41.2</v>
      </c>
      <c r="L134" s="11"/>
    </row>
    <row r="135" spans="1:12">
      <c r="A135" s="16">
        <v>124</v>
      </c>
      <c r="B135" s="16" t="s">
        <v>151</v>
      </c>
      <c r="C135" s="14" t="s">
        <v>141</v>
      </c>
      <c r="D135" s="9" t="s">
        <v>142</v>
      </c>
      <c r="E135" s="9">
        <v>1</v>
      </c>
      <c r="F135" s="10" t="s">
        <v>150</v>
      </c>
      <c r="G135" s="10" t="s">
        <v>24</v>
      </c>
      <c r="H135" s="15">
        <f t="shared" si="5"/>
        <v>150.10000000000002</v>
      </c>
      <c r="I135" s="11"/>
      <c r="J135" s="11">
        <v>108.9</v>
      </c>
      <c r="K135" s="11">
        <v>41.2</v>
      </c>
      <c r="L135" s="11"/>
    </row>
    <row r="136" spans="1:12">
      <c r="A136" s="16">
        <v>125</v>
      </c>
      <c r="B136" s="16" t="s">
        <v>151</v>
      </c>
      <c r="C136" s="14" t="s">
        <v>141</v>
      </c>
      <c r="D136" s="9" t="s">
        <v>142</v>
      </c>
      <c r="E136" s="9">
        <v>1</v>
      </c>
      <c r="F136" s="10" t="s">
        <v>150</v>
      </c>
      <c r="G136" s="10" t="s">
        <v>24</v>
      </c>
      <c r="H136" s="15">
        <f t="shared" si="5"/>
        <v>150</v>
      </c>
      <c r="I136" s="11"/>
      <c r="J136" s="11">
        <v>108.8</v>
      </c>
      <c r="K136" s="11">
        <v>41.2</v>
      </c>
      <c r="L136" s="11"/>
    </row>
    <row r="137" spans="1:12">
      <c r="A137" s="16">
        <v>126</v>
      </c>
      <c r="B137" s="16" t="s">
        <v>151</v>
      </c>
      <c r="C137" s="14" t="s">
        <v>141</v>
      </c>
      <c r="D137" s="9" t="s">
        <v>145</v>
      </c>
      <c r="E137" s="9">
        <v>1</v>
      </c>
      <c r="F137" s="10" t="s">
        <v>150</v>
      </c>
      <c r="G137" s="10" t="s">
        <v>24</v>
      </c>
      <c r="H137" s="15">
        <f t="shared" si="5"/>
        <v>379</v>
      </c>
      <c r="I137" s="11"/>
      <c r="J137" s="11">
        <v>296.60000000000002</v>
      </c>
      <c r="K137" s="11">
        <v>82.4</v>
      </c>
      <c r="L137" s="11"/>
    </row>
    <row r="138" spans="1:12" ht="31.5">
      <c r="A138" s="16"/>
      <c r="B138" s="16" t="s">
        <v>145</v>
      </c>
      <c r="C138" s="14" t="s">
        <v>161</v>
      </c>
      <c r="D138" s="9" t="s">
        <v>152</v>
      </c>
      <c r="E138" s="9">
        <v>2</v>
      </c>
      <c r="F138" s="10" t="s">
        <v>153</v>
      </c>
      <c r="G138" s="10" t="s">
        <v>24</v>
      </c>
      <c r="H138" s="15">
        <f t="shared" si="5"/>
        <v>1953.3330000000001</v>
      </c>
      <c r="I138" s="11">
        <v>350</v>
      </c>
      <c r="J138" s="11">
        <v>1528.3330000000001</v>
      </c>
      <c r="K138" s="11">
        <v>75</v>
      </c>
      <c r="L138" s="11"/>
    </row>
    <row r="139" spans="1:12" ht="31.5">
      <c r="A139" s="16"/>
      <c r="B139" s="16" t="s">
        <v>145</v>
      </c>
      <c r="C139" s="14" t="s">
        <v>161</v>
      </c>
      <c r="D139" s="9" t="s">
        <v>152</v>
      </c>
      <c r="E139" s="9">
        <v>2</v>
      </c>
      <c r="F139" s="10" t="s">
        <v>154</v>
      </c>
      <c r="G139" s="10" t="s">
        <v>24</v>
      </c>
      <c r="H139" s="15">
        <f t="shared" si="5"/>
        <v>1953.3330000000001</v>
      </c>
      <c r="I139" s="11">
        <v>350</v>
      </c>
      <c r="J139" s="11">
        <v>1528.3330000000001</v>
      </c>
      <c r="K139" s="11">
        <v>75</v>
      </c>
      <c r="L139" s="11"/>
    </row>
    <row r="140" spans="1:12" ht="31.5">
      <c r="A140" s="16"/>
      <c r="B140" s="16" t="s">
        <v>145</v>
      </c>
      <c r="C140" s="14" t="s">
        <v>161</v>
      </c>
      <c r="D140" s="9" t="s">
        <v>155</v>
      </c>
      <c r="E140" s="9">
        <v>2</v>
      </c>
      <c r="F140" s="10" t="s">
        <v>156</v>
      </c>
      <c r="G140" s="10" t="s">
        <v>24</v>
      </c>
      <c r="H140" s="15">
        <f t="shared" si="5"/>
        <v>1115</v>
      </c>
      <c r="I140" s="11">
        <v>500</v>
      </c>
      <c r="J140" s="11">
        <v>540</v>
      </c>
      <c r="K140" s="11">
        <v>75</v>
      </c>
      <c r="L140" s="11"/>
    </row>
    <row r="141" spans="1:12" ht="31.5">
      <c r="A141" s="16"/>
      <c r="B141" s="16" t="s">
        <v>145</v>
      </c>
      <c r="C141" s="14" t="s">
        <v>161</v>
      </c>
      <c r="D141" s="9" t="s">
        <v>157</v>
      </c>
      <c r="E141" s="9">
        <v>1</v>
      </c>
      <c r="F141" s="10" t="s">
        <v>154</v>
      </c>
      <c r="G141" s="10" t="s">
        <v>24</v>
      </c>
      <c r="H141" s="15">
        <f t="shared" si="5"/>
        <v>911.67599999999993</v>
      </c>
      <c r="I141" s="11">
        <v>400</v>
      </c>
      <c r="J141" s="11">
        <v>474.17599999999999</v>
      </c>
      <c r="K141" s="11">
        <v>37.5</v>
      </c>
      <c r="L141" s="11"/>
    </row>
    <row r="142" spans="1:12" ht="31.5">
      <c r="A142" s="16"/>
      <c r="B142" s="16" t="s">
        <v>145</v>
      </c>
      <c r="C142" s="14" t="s">
        <v>161</v>
      </c>
      <c r="D142" s="9" t="s">
        <v>157</v>
      </c>
      <c r="E142" s="9">
        <v>1</v>
      </c>
      <c r="F142" s="10" t="s">
        <v>153</v>
      </c>
      <c r="G142" s="10" t="s">
        <v>24</v>
      </c>
      <c r="H142" s="15">
        <f t="shared" si="5"/>
        <v>911.67599999999993</v>
      </c>
      <c r="I142" s="11">
        <v>400</v>
      </c>
      <c r="J142" s="11">
        <v>474.17599999999999</v>
      </c>
      <c r="K142" s="11">
        <v>37.5</v>
      </c>
      <c r="L142" s="11"/>
    </row>
    <row r="143" spans="1:12" ht="31.5">
      <c r="A143" s="16"/>
      <c r="B143" s="16" t="s">
        <v>145</v>
      </c>
      <c r="C143" s="14" t="s">
        <v>161</v>
      </c>
      <c r="D143" s="9" t="s">
        <v>158</v>
      </c>
      <c r="E143" s="9">
        <v>2</v>
      </c>
      <c r="F143" s="10" t="s">
        <v>159</v>
      </c>
      <c r="G143" s="10" t="s">
        <v>24</v>
      </c>
      <c r="H143" s="15">
        <f t="shared" si="5"/>
        <v>417.75</v>
      </c>
      <c r="I143" s="11">
        <v>0</v>
      </c>
      <c r="J143" s="11">
        <v>342.75</v>
      </c>
      <c r="K143" s="11">
        <v>75</v>
      </c>
      <c r="L143" s="11"/>
    </row>
    <row r="144" spans="1:12" ht="31.5">
      <c r="A144" s="16"/>
      <c r="B144" s="16" t="s">
        <v>145</v>
      </c>
      <c r="C144" s="14" t="s">
        <v>161</v>
      </c>
      <c r="D144" s="9" t="s">
        <v>160</v>
      </c>
      <c r="E144" s="9">
        <v>2</v>
      </c>
      <c r="F144" s="10" t="s">
        <v>154</v>
      </c>
      <c r="G144" s="10" t="s">
        <v>24</v>
      </c>
      <c r="H144" s="15">
        <f t="shared" si="5"/>
        <v>2818.9380000000001</v>
      </c>
      <c r="I144" s="11">
        <v>700</v>
      </c>
      <c r="J144" s="11">
        <v>2040.2380000000001</v>
      </c>
      <c r="K144" s="11">
        <v>78.7</v>
      </c>
      <c r="L144" s="11"/>
    </row>
    <row r="145" spans="1:12" ht="31.5">
      <c r="A145" s="16"/>
      <c r="B145" s="16" t="s">
        <v>145</v>
      </c>
      <c r="C145" s="14" t="s">
        <v>161</v>
      </c>
      <c r="D145" s="9" t="s">
        <v>160</v>
      </c>
      <c r="E145" s="9">
        <v>2</v>
      </c>
      <c r="F145" s="10" t="s">
        <v>159</v>
      </c>
      <c r="G145" s="10" t="s">
        <v>24</v>
      </c>
      <c r="H145" s="15">
        <f t="shared" si="5"/>
        <v>2364.46</v>
      </c>
      <c r="I145" s="11">
        <v>350</v>
      </c>
      <c r="J145" s="11">
        <v>1932.06</v>
      </c>
      <c r="K145" s="11">
        <v>82.4</v>
      </c>
      <c r="L145" s="11"/>
    </row>
    <row r="146" spans="1:12" ht="31.5">
      <c r="A146" s="16"/>
      <c r="B146" s="16" t="s">
        <v>145</v>
      </c>
      <c r="C146" s="14" t="s">
        <v>161</v>
      </c>
      <c r="D146" s="9" t="s">
        <v>155</v>
      </c>
      <c r="E146" s="9">
        <v>1</v>
      </c>
      <c r="F146" s="10" t="s">
        <v>154</v>
      </c>
      <c r="G146" s="10" t="s">
        <v>24</v>
      </c>
      <c r="H146" s="15">
        <f t="shared" si="5"/>
        <v>581.20000000000005</v>
      </c>
      <c r="I146" s="11"/>
      <c r="J146" s="11">
        <v>540</v>
      </c>
      <c r="K146" s="11">
        <v>41.2</v>
      </c>
      <c r="L146" s="11"/>
    </row>
    <row r="147" spans="1:12" ht="31.5">
      <c r="A147" s="16"/>
      <c r="B147" s="16" t="s">
        <v>145</v>
      </c>
      <c r="C147" s="14" t="s">
        <v>161</v>
      </c>
      <c r="D147" s="9" t="s">
        <v>155</v>
      </c>
      <c r="E147" s="9">
        <v>1</v>
      </c>
      <c r="F147" s="10" t="s">
        <v>159</v>
      </c>
      <c r="G147" s="10" t="s">
        <v>24</v>
      </c>
      <c r="H147" s="15">
        <f t="shared" si="5"/>
        <v>1081.2</v>
      </c>
      <c r="I147" s="11">
        <v>500</v>
      </c>
      <c r="J147" s="11">
        <v>540</v>
      </c>
      <c r="K147" s="11">
        <v>41.2</v>
      </c>
      <c r="L147" s="11"/>
    </row>
    <row r="148" spans="1:12" ht="31.5">
      <c r="A148" s="16"/>
      <c r="B148" s="16" t="s">
        <v>85</v>
      </c>
      <c r="C148" s="14" t="s">
        <v>162</v>
      </c>
      <c r="D148" s="9" t="s">
        <v>85</v>
      </c>
      <c r="E148" s="9">
        <v>3</v>
      </c>
      <c r="F148" s="10" t="s">
        <v>163</v>
      </c>
      <c r="G148" s="10" t="s">
        <v>24</v>
      </c>
      <c r="H148" s="15">
        <f t="shared" si="5"/>
        <v>983.25</v>
      </c>
      <c r="I148" s="11">
        <v>570</v>
      </c>
      <c r="J148" s="11">
        <v>263.25</v>
      </c>
      <c r="K148" s="11">
        <v>150</v>
      </c>
      <c r="L148" s="11">
        <v>0</v>
      </c>
    </row>
    <row r="149" spans="1:12" ht="31.5">
      <c r="A149" s="16"/>
      <c r="B149" s="16" t="s">
        <v>85</v>
      </c>
      <c r="C149" s="14" t="s">
        <v>162</v>
      </c>
      <c r="D149" s="9" t="s">
        <v>85</v>
      </c>
      <c r="E149" s="9">
        <v>1</v>
      </c>
      <c r="F149" s="10" t="s">
        <v>164</v>
      </c>
      <c r="G149" s="10" t="s">
        <v>24</v>
      </c>
      <c r="H149" s="15">
        <f t="shared" si="5"/>
        <v>375.75</v>
      </c>
      <c r="I149" s="11">
        <v>75</v>
      </c>
      <c r="J149" s="11">
        <v>263.25</v>
      </c>
      <c r="K149" s="11">
        <v>37.5</v>
      </c>
      <c r="L149" s="11">
        <v>0</v>
      </c>
    </row>
    <row r="150" spans="1:12" ht="31.5">
      <c r="A150" s="16"/>
      <c r="B150" s="16" t="s">
        <v>85</v>
      </c>
      <c r="C150" s="14" t="s">
        <v>162</v>
      </c>
      <c r="D150" s="9" t="s">
        <v>85</v>
      </c>
      <c r="E150" s="9">
        <v>3</v>
      </c>
      <c r="F150" s="10" t="s">
        <v>165</v>
      </c>
      <c r="G150" s="10" t="s">
        <v>24</v>
      </c>
      <c r="H150" s="15">
        <f t="shared" si="5"/>
        <v>1312.8239999999998</v>
      </c>
      <c r="I150" s="11">
        <v>900</v>
      </c>
      <c r="J150" s="11">
        <v>289.22399999999999</v>
      </c>
      <c r="K150" s="11">
        <v>123.6</v>
      </c>
      <c r="L150" s="11">
        <v>0</v>
      </c>
    </row>
    <row r="151" spans="1:12" ht="31.5">
      <c r="A151" s="16"/>
      <c r="B151" s="16" t="s">
        <v>85</v>
      </c>
      <c r="C151" s="14" t="s">
        <v>162</v>
      </c>
      <c r="D151" s="9" t="s">
        <v>85</v>
      </c>
      <c r="E151" s="9">
        <v>53</v>
      </c>
      <c r="F151" s="10" t="s">
        <v>166</v>
      </c>
      <c r="G151" s="10" t="s">
        <v>24</v>
      </c>
      <c r="H151" s="15">
        <f t="shared" si="5"/>
        <v>17120.75</v>
      </c>
      <c r="I151" s="11">
        <v>14870</v>
      </c>
      <c r="J151" s="11">
        <v>263.25</v>
      </c>
      <c r="K151" s="11">
        <v>1987.5</v>
      </c>
      <c r="L151" s="11">
        <v>0</v>
      </c>
    </row>
    <row r="152" spans="1:12" ht="31.5">
      <c r="A152" s="16"/>
      <c r="B152" s="16" t="s">
        <v>85</v>
      </c>
      <c r="C152" s="14" t="s">
        <v>162</v>
      </c>
      <c r="D152" s="9" t="s">
        <v>85</v>
      </c>
      <c r="E152" s="9">
        <v>3</v>
      </c>
      <c r="F152" s="10" t="s">
        <v>167</v>
      </c>
      <c r="G152" s="10" t="s">
        <v>24</v>
      </c>
      <c r="H152" s="15">
        <f t="shared" si="5"/>
        <v>983.25</v>
      </c>
      <c r="I152" s="11">
        <v>570</v>
      </c>
      <c r="J152" s="11">
        <v>263.25</v>
      </c>
      <c r="K152" s="11">
        <v>150</v>
      </c>
      <c r="L152" s="11">
        <v>0</v>
      </c>
    </row>
    <row r="153" spans="1:12" ht="31.5">
      <c r="A153" s="16"/>
      <c r="B153" s="16" t="s">
        <v>85</v>
      </c>
      <c r="C153" s="14" t="s">
        <v>162</v>
      </c>
      <c r="D153" s="9" t="s">
        <v>85</v>
      </c>
      <c r="E153" s="9">
        <v>6</v>
      </c>
      <c r="F153" s="10" t="s">
        <v>168</v>
      </c>
      <c r="G153" s="10" t="s">
        <v>24</v>
      </c>
      <c r="H153" s="15">
        <f t="shared" si="5"/>
        <v>1503.25</v>
      </c>
      <c r="I153" s="11">
        <v>1015</v>
      </c>
      <c r="J153" s="11">
        <v>263.25</v>
      </c>
      <c r="K153" s="11">
        <v>225</v>
      </c>
      <c r="L153" s="11">
        <v>0</v>
      </c>
    </row>
    <row r="154" spans="1:12">
      <c r="A154" s="16"/>
      <c r="B154" s="16" t="s">
        <v>172</v>
      </c>
      <c r="C154" s="14" t="s">
        <v>169</v>
      </c>
      <c r="D154" s="9" t="s">
        <v>65</v>
      </c>
      <c r="E154" s="9">
        <v>3</v>
      </c>
      <c r="F154" s="10" t="s">
        <v>170</v>
      </c>
      <c r="G154" s="10" t="s">
        <v>24</v>
      </c>
      <c r="H154" s="15">
        <f t="shared" si="5"/>
        <v>535.6</v>
      </c>
      <c r="I154" s="11">
        <v>247.2</v>
      </c>
      <c r="J154" s="11">
        <v>164.8</v>
      </c>
      <c r="K154" s="11">
        <v>123.6</v>
      </c>
      <c r="L154" s="11"/>
    </row>
    <row r="155" spans="1:12">
      <c r="A155" s="16"/>
      <c r="B155" s="16" t="s">
        <v>172</v>
      </c>
      <c r="C155" s="14" t="s">
        <v>169</v>
      </c>
      <c r="D155" s="9" t="s">
        <v>65</v>
      </c>
      <c r="E155" s="9">
        <v>4</v>
      </c>
      <c r="F155" s="10" t="s">
        <v>171</v>
      </c>
      <c r="G155" s="10" t="s">
        <v>24</v>
      </c>
      <c r="H155" s="15">
        <f t="shared" si="5"/>
        <v>659.2</v>
      </c>
      <c r="I155" s="11">
        <v>329.6</v>
      </c>
      <c r="J155" s="11">
        <v>164.8</v>
      </c>
      <c r="K155" s="11">
        <v>164.8</v>
      </c>
      <c r="L155" s="11"/>
    </row>
    <row r="156" spans="1:12" ht="63">
      <c r="A156" s="16"/>
      <c r="B156" s="16" t="s">
        <v>184</v>
      </c>
      <c r="C156" s="14" t="s">
        <v>173</v>
      </c>
      <c r="D156" s="9" t="s">
        <v>65</v>
      </c>
      <c r="E156" s="9">
        <v>2</v>
      </c>
      <c r="F156" s="10" t="s">
        <v>174</v>
      </c>
      <c r="G156" s="10" t="s">
        <v>24</v>
      </c>
      <c r="H156" s="15">
        <f t="shared" si="5"/>
        <v>957.5</v>
      </c>
      <c r="I156" s="11">
        <v>500</v>
      </c>
      <c r="J156" s="11">
        <v>382.5</v>
      </c>
      <c r="K156" s="11">
        <v>75</v>
      </c>
      <c r="L156" s="11"/>
    </row>
    <row r="157" spans="1:12" ht="31.5">
      <c r="A157" s="16"/>
      <c r="B157" s="16" t="s">
        <v>184</v>
      </c>
      <c r="C157" s="14" t="s">
        <v>175</v>
      </c>
      <c r="D157" s="9" t="s">
        <v>65</v>
      </c>
      <c r="E157" s="9">
        <v>1</v>
      </c>
      <c r="F157" s="10" t="s">
        <v>174</v>
      </c>
      <c r="G157" s="10" t="s">
        <v>24</v>
      </c>
      <c r="H157" s="15">
        <f t="shared" si="5"/>
        <v>824.2</v>
      </c>
      <c r="I157" s="11">
        <v>250</v>
      </c>
      <c r="J157" s="11">
        <v>536.70000000000005</v>
      </c>
      <c r="K157" s="11">
        <v>37.5</v>
      </c>
      <c r="L157" s="11"/>
    </row>
    <row r="158" spans="1:12" ht="31.5">
      <c r="A158" s="16"/>
      <c r="B158" s="16" t="s">
        <v>184</v>
      </c>
      <c r="C158" s="14" t="s">
        <v>175</v>
      </c>
      <c r="D158" s="9" t="s">
        <v>65</v>
      </c>
      <c r="E158" s="9">
        <v>1</v>
      </c>
      <c r="F158" s="10" t="s">
        <v>176</v>
      </c>
      <c r="G158" s="10" t="s">
        <v>24</v>
      </c>
      <c r="H158" s="15">
        <f t="shared" si="5"/>
        <v>495</v>
      </c>
      <c r="I158" s="11">
        <v>75</v>
      </c>
      <c r="J158" s="11">
        <v>382.5</v>
      </c>
      <c r="K158" s="11">
        <v>37.5</v>
      </c>
      <c r="L158" s="11"/>
    </row>
    <row r="159" spans="1:12" ht="31.5">
      <c r="A159" s="16"/>
      <c r="B159" s="16" t="s">
        <v>184</v>
      </c>
      <c r="C159" s="14" t="s">
        <v>175</v>
      </c>
      <c r="D159" s="9" t="s">
        <v>65</v>
      </c>
      <c r="E159" s="9">
        <v>1</v>
      </c>
      <c r="F159" s="10" t="s">
        <v>174</v>
      </c>
      <c r="G159" s="10" t="s">
        <v>24</v>
      </c>
      <c r="H159" s="15">
        <f t="shared" si="5"/>
        <v>615.5</v>
      </c>
      <c r="I159" s="11">
        <v>500</v>
      </c>
      <c r="J159" s="11">
        <v>78</v>
      </c>
      <c r="K159" s="11">
        <v>37.5</v>
      </c>
      <c r="L159" s="11"/>
    </row>
    <row r="160" spans="1:12" ht="31.5">
      <c r="A160" s="16"/>
      <c r="B160" s="16" t="s">
        <v>184</v>
      </c>
      <c r="C160" s="14" t="s">
        <v>175</v>
      </c>
      <c r="D160" s="9" t="s">
        <v>65</v>
      </c>
      <c r="E160" s="9">
        <v>1</v>
      </c>
      <c r="F160" s="10" t="s">
        <v>177</v>
      </c>
      <c r="G160" s="10" t="s">
        <v>24</v>
      </c>
      <c r="H160" s="15">
        <f t="shared" si="5"/>
        <v>537.5</v>
      </c>
      <c r="I160" s="11">
        <v>500</v>
      </c>
      <c r="J160" s="11"/>
      <c r="K160" s="11">
        <v>37.5</v>
      </c>
      <c r="L160" s="11"/>
    </row>
    <row r="161" spans="1:12" ht="31.5">
      <c r="A161" s="16"/>
      <c r="B161" s="16" t="s">
        <v>184</v>
      </c>
      <c r="C161" s="14" t="s">
        <v>175</v>
      </c>
      <c r="D161" s="9" t="s">
        <v>65</v>
      </c>
      <c r="E161" s="9">
        <v>1</v>
      </c>
      <c r="F161" s="10" t="s">
        <v>178</v>
      </c>
      <c r="G161" s="10" t="s">
        <v>24</v>
      </c>
      <c r="H161" s="15">
        <f t="shared" si="5"/>
        <v>187.5</v>
      </c>
      <c r="I161" s="11">
        <v>75</v>
      </c>
      <c r="J161" s="11">
        <v>75</v>
      </c>
      <c r="K161" s="11">
        <v>37.5</v>
      </c>
      <c r="L161" s="11"/>
    </row>
    <row r="162" spans="1:12" ht="31.5">
      <c r="A162" s="16"/>
      <c r="B162" s="16" t="s">
        <v>184</v>
      </c>
      <c r="C162" s="14" t="s">
        <v>175</v>
      </c>
      <c r="D162" s="9" t="s">
        <v>65</v>
      </c>
      <c r="E162" s="9">
        <v>1</v>
      </c>
      <c r="F162" s="10" t="s">
        <v>174</v>
      </c>
      <c r="G162" s="10" t="s">
        <v>24</v>
      </c>
      <c r="H162" s="15">
        <f t="shared" si="5"/>
        <v>324.15999999999997</v>
      </c>
      <c r="I162" s="11">
        <v>218</v>
      </c>
      <c r="J162" s="11"/>
      <c r="K162" s="11">
        <v>41.2</v>
      </c>
      <c r="L162" s="11">
        <v>64.959999999999994</v>
      </c>
    </row>
    <row r="163" spans="1:12" ht="31.5">
      <c r="A163" s="16"/>
      <c r="B163" s="16" t="s">
        <v>184</v>
      </c>
      <c r="C163" s="14" t="s">
        <v>175</v>
      </c>
      <c r="D163" s="9" t="s">
        <v>179</v>
      </c>
      <c r="E163" s="9">
        <v>1</v>
      </c>
      <c r="F163" s="10" t="s">
        <v>177</v>
      </c>
      <c r="G163" s="10" t="s">
        <v>24</v>
      </c>
      <c r="H163" s="15">
        <f t="shared" si="5"/>
        <v>106.16</v>
      </c>
      <c r="I163" s="11"/>
      <c r="J163" s="11"/>
      <c r="K163" s="11">
        <v>41.2</v>
      </c>
      <c r="L163" s="11">
        <v>64.959999999999994</v>
      </c>
    </row>
    <row r="164" spans="1:12" ht="31.5">
      <c r="A164" s="16"/>
      <c r="B164" s="16" t="s">
        <v>184</v>
      </c>
      <c r="C164" s="14" t="s">
        <v>175</v>
      </c>
      <c r="D164" s="9" t="s">
        <v>65</v>
      </c>
      <c r="E164" s="9">
        <v>1</v>
      </c>
      <c r="F164" s="10" t="s">
        <v>178</v>
      </c>
      <c r="G164" s="10" t="s">
        <v>24</v>
      </c>
      <c r="H164" s="15">
        <f t="shared" si="5"/>
        <v>41.2</v>
      </c>
      <c r="I164" s="11"/>
      <c r="J164" s="11"/>
      <c r="K164" s="11">
        <v>41.2</v>
      </c>
      <c r="L164" s="11"/>
    </row>
    <row r="165" spans="1:12" ht="78.75">
      <c r="A165" s="16"/>
      <c r="B165" s="16" t="s">
        <v>184</v>
      </c>
      <c r="C165" s="14" t="s">
        <v>180</v>
      </c>
      <c r="D165" s="9" t="s">
        <v>65</v>
      </c>
      <c r="E165" s="9">
        <v>1</v>
      </c>
      <c r="F165" s="10" t="s">
        <v>181</v>
      </c>
      <c r="G165" s="10" t="s">
        <v>24</v>
      </c>
      <c r="H165" s="15">
        <f t="shared" si="5"/>
        <v>490.45</v>
      </c>
      <c r="I165" s="11">
        <v>449.25</v>
      </c>
      <c r="J165" s="11"/>
      <c r="K165" s="11">
        <v>41.2</v>
      </c>
      <c r="L165" s="11"/>
    </row>
    <row r="166" spans="1:12" ht="31.5">
      <c r="A166" s="16"/>
      <c r="B166" s="16" t="s">
        <v>184</v>
      </c>
      <c r="C166" s="14" t="s">
        <v>182</v>
      </c>
      <c r="D166" s="9" t="s">
        <v>65</v>
      </c>
      <c r="E166" s="9">
        <v>1</v>
      </c>
      <c r="F166" s="10" t="s">
        <v>176</v>
      </c>
      <c r="G166" s="10" t="s">
        <v>24</v>
      </c>
      <c r="H166" s="15">
        <f t="shared" si="5"/>
        <v>418.84</v>
      </c>
      <c r="I166" s="11">
        <v>377.64</v>
      </c>
      <c r="J166" s="11"/>
      <c r="K166" s="11">
        <v>41.2</v>
      </c>
      <c r="L166" s="11"/>
    </row>
    <row r="167" spans="1:12" ht="31.5">
      <c r="A167" s="16"/>
      <c r="B167" s="16" t="s">
        <v>184</v>
      </c>
      <c r="C167" s="14" t="s">
        <v>183</v>
      </c>
      <c r="D167" s="9" t="s">
        <v>65</v>
      </c>
      <c r="E167" s="9">
        <v>4</v>
      </c>
      <c r="F167" s="10" t="s">
        <v>181</v>
      </c>
      <c r="G167" s="10" t="s">
        <v>24</v>
      </c>
      <c r="H167" s="15">
        <f t="shared" si="5"/>
        <v>614.04999999999995</v>
      </c>
      <c r="I167" s="11">
        <v>449.25</v>
      </c>
      <c r="J167" s="11"/>
      <c r="K167" s="11">
        <v>164.8</v>
      </c>
      <c r="L167" s="11"/>
    </row>
    <row r="168" spans="1:12" hidden="1">
      <c r="A168" s="16">
        <v>127</v>
      </c>
      <c r="B168" s="16"/>
      <c r="C168" s="14"/>
      <c r="D168" s="9"/>
      <c r="E168" s="9"/>
      <c r="F168" s="10"/>
      <c r="G168" s="10" t="s">
        <v>24</v>
      </c>
      <c r="H168" s="15">
        <f t="shared" si="5"/>
        <v>0</v>
      </c>
      <c r="I168" s="11"/>
      <c r="J168" s="11"/>
      <c r="K168" s="11"/>
      <c r="L168" s="11"/>
    </row>
    <row r="169" spans="1:12" hidden="1">
      <c r="A169" s="16">
        <v>128</v>
      </c>
      <c r="B169" s="16"/>
      <c r="C169" s="14"/>
      <c r="D169" s="9"/>
      <c r="E169" s="9"/>
      <c r="F169" s="10"/>
      <c r="G169" s="10" t="s">
        <v>24</v>
      </c>
      <c r="H169" s="15">
        <f t="shared" si="5"/>
        <v>0</v>
      </c>
      <c r="I169" s="11"/>
      <c r="J169" s="11"/>
      <c r="K169" s="11"/>
      <c r="L169" s="11"/>
    </row>
    <row r="170" spans="1:12" hidden="1">
      <c r="A170" s="16">
        <v>129</v>
      </c>
      <c r="B170" s="16"/>
      <c r="C170" s="14"/>
      <c r="D170" s="9"/>
      <c r="E170" s="9"/>
      <c r="F170" s="10"/>
      <c r="G170" s="10" t="s">
        <v>24</v>
      </c>
      <c r="H170" s="15">
        <f t="shared" si="5"/>
        <v>0</v>
      </c>
      <c r="I170" s="11"/>
      <c r="J170" s="11"/>
      <c r="K170" s="11"/>
      <c r="L170" s="11"/>
    </row>
    <row r="171" spans="1:12" hidden="1">
      <c r="A171" s="16">
        <v>130</v>
      </c>
      <c r="B171" s="16"/>
      <c r="C171" s="14"/>
      <c r="D171" s="9"/>
      <c r="E171" s="9"/>
      <c r="F171" s="10"/>
      <c r="G171" s="10" t="s">
        <v>24</v>
      </c>
      <c r="H171" s="15">
        <f t="shared" si="5"/>
        <v>0</v>
      </c>
      <c r="I171" s="11"/>
      <c r="J171" s="11"/>
      <c r="K171" s="11"/>
      <c r="L171" s="11"/>
    </row>
    <row r="172" spans="1:12" hidden="1">
      <c r="A172" s="16">
        <v>131</v>
      </c>
      <c r="B172" s="16"/>
      <c r="C172" s="14"/>
      <c r="D172" s="9"/>
      <c r="E172" s="9"/>
      <c r="F172" s="10"/>
      <c r="G172" s="10" t="s">
        <v>24</v>
      </c>
      <c r="H172" s="15">
        <f t="shared" si="5"/>
        <v>0</v>
      </c>
      <c r="I172" s="11"/>
      <c r="J172" s="11"/>
      <c r="K172" s="11"/>
      <c r="L172" s="11"/>
    </row>
    <row r="173" spans="1:12" hidden="1">
      <c r="A173" s="16">
        <v>132</v>
      </c>
      <c r="B173" s="16"/>
      <c r="C173" s="14"/>
      <c r="D173" s="9"/>
      <c r="E173" s="9"/>
      <c r="F173" s="10"/>
      <c r="G173" s="10" t="s">
        <v>24</v>
      </c>
      <c r="H173" s="15">
        <f t="shared" si="5"/>
        <v>0</v>
      </c>
      <c r="I173" s="11"/>
      <c r="J173" s="11"/>
      <c r="K173" s="11"/>
      <c r="L173" s="11"/>
    </row>
    <row r="174" spans="1:12" hidden="1">
      <c r="A174" s="16">
        <v>133</v>
      </c>
      <c r="B174" s="16"/>
      <c r="C174" s="14"/>
      <c r="D174" s="9"/>
      <c r="E174" s="9"/>
      <c r="F174" s="10"/>
      <c r="G174" s="10" t="s">
        <v>24</v>
      </c>
      <c r="H174" s="15">
        <f t="shared" si="5"/>
        <v>0</v>
      </c>
      <c r="I174" s="11"/>
      <c r="J174" s="11"/>
      <c r="K174" s="11"/>
      <c r="L174" s="11"/>
    </row>
    <row r="175" spans="1:12" hidden="1">
      <c r="A175" s="16">
        <v>134</v>
      </c>
      <c r="B175" s="16"/>
      <c r="C175" s="14"/>
      <c r="D175" s="9"/>
      <c r="E175" s="9"/>
      <c r="F175" s="10"/>
      <c r="G175" s="10" t="s">
        <v>24</v>
      </c>
      <c r="H175" s="15">
        <f t="shared" si="5"/>
        <v>0</v>
      </c>
      <c r="I175" s="11"/>
      <c r="J175" s="11"/>
      <c r="K175" s="11"/>
      <c r="L175" s="11"/>
    </row>
    <row r="176" spans="1:12" hidden="1">
      <c r="A176" s="16">
        <v>135</v>
      </c>
      <c r="B176" s="16"/>
      <c r="C176" s="14"/>
      <c r="D176" s="9"/>
      <c r="E176" s="9"/>
      <c r="F176" s="10"/>
      <c r="G176" s="10" t="s">
        <v>24</v>
      </c>
      <c r="H176" s="15">
        <f t="shared" si="5"/>
        <v>0</v>
      </c>
      <c r="I176" s="11"/>
      <c r="J176" s="11"/>
      <c r="K176" s="11"/>
      <c r="L176" s="11"/>
    </row>
    <row r="177" spans="1:12" hidden="1">
      <c r="A177" s="16">
        <v>136</v>
      </c>
      <c r="B177" s="16"/>
      <c r="C177" s="14"/>
      <c r="D177" s="9"/>
      <c r="E177" s="9"/>
      <c r="F177" s="10"/>
      <c r="G177" s="10" t="s">
        <v>24</v>
      </c>
      <c r="H177" s="15">
        <f t="shared" si="5"/>
        <v>0</v>
      </c>
      <c r="I177" s="11"/>
      <c r="J177" s="11"/>
      <c r="K177" s="11"/>
      <c r="L177" s="11"/>
    </row>
    <row r="178" spans="1:12" hidden="1">
      <c r="A178" s="16">
        <v>137</v>
      </c>
      <c r="B178" s="16"/>
      <c r="C178" s="14"/>
      <c r="D178" s="9"/>
      <c r="E178" s="9"/>
      <c r="F178" s="10"/>
      <c r="G178" s="10" t="s">
        <v>24</v>
      </c>
      <c r="H178" s="15">
        <f t="shared" si="5"/>
        <v>0</v>
      </c>
      <c r="I178" s="11"/>
      <c r="J178" s="11"/>
      <c r="K178" s="11"/>
      <c r="L178" s="11"/>
    </row>
    <row r="179" spans="1:12" hidden="1">
      <c r="A179" s="16">
        <v>138</v>
      </c>
      <c r="B179" s="16"/>
      <c r="C179" s="14"/>
      <c r="D179" s="9"/>
      <c r="E179" s="9"/>
      <c r="F179" s="10"/>
      <c r="G179" s="10" t="s">
        <v>24</v>
      </c>
      <c r="H179" s="15">
        <f t="shared" si="5"/>
        <v>0</v>
      </c>
      <c r="I179" s="11"/>
      <c r="J179" s="11"/>
      <c r="K179" s="11"/>
      <c r="L179" s="11"/>
    </row>
    <row r="180" spans="1:12" hidden="1">
      <c r="A180" s="16">
        <v>139</v>
      </c>
      <c r="B180" s="16"/>
      <c r="C180" s="14"/>
      <c r="D180" s="9"/>
      <c r="E180" s="9"/>
      <c r="F180" s="10"/>
      <c r="G180" s="10" t="s">
        <v>24</v>
      </c>
      <c r="H180" s="15">
        <f t="shared" si="5"/>
        <v>0</v>
      </c>
      <c r="I180" s="11"/>
      <c r="J180" s="11"/>
      <c r="K180" s="11"/>
      <c r="L180" s="11"/>
    </row>
    <row r="181" spans="1:12">
      <c r="A181" s="22" t="s">
        <v>15</v>
      </c>
      <c r="B181" s="23"/>
      <c r="C181" s="23"/>
      <c r="D181" s="23"/>
      <c r="E181" s="23"/>
      <c r="F181" s="23"/>
      <c r="G181" s="24"/>
      <c r="H181" s="12">
        <f>SUM(H11:H180)</f>
        <v>199336.36000000016</v>
      </c>
      <c r="I181" s="12">
        <f>SUM(I11:I180)</f>
        <v>76315.34</v>
      </c>
      <c r="J181" s="12">
        <f t="shared" ref="I181:L181" si="6">SUM(J11:J180)</f>
        <v>102547.85</v>
      </c>
      <c r="K181" s="12">
        <f t="shared" si="6"/>
        <v>18008.500000000018</v>
      </c>
      <c r="L181" s="12">
        <f t="shared" si="6"/>
        <v>2464.67</v>
      </c>
    </row>
    <row r="182" spans="1:12">
      <c r="A182" s="22" t="s">
        <v>17</v>
      </c>
      <c r="B182" s="23"/>
      <c r="C182" s="23"/>
      <c r="D182" s="23"/>
      <c r="E182" s="23"/>
      <c r="F182" s="23"/>
      <c r="G182" s="24"/>
      <c r="H182" s="13">
        <v>601663.31600000011</v>
      </c>
      <c r="I182" s="13">
        <v>274193.40000000002</v>
      </c>
      <c r="J182" s="13">
        <v>246658.796</v>
      </c>
      <c r="K182" s="13">
        <v>58598.500000000015</v>
      </c>
      <c r="L182" s="13">
        <v>22212.620000000003</v>
      </c>
    </row>
    <row r="183" spans="1:12">
      <c r="A183" s="17"/>
      <c r="B183" s="17"/>
      <c r="C183" s="17"/>
      <c r="D183" s="17"/>
      <c r="E183" s="17"/>
      <c r="F183" s="17"/>
      <c r="G183" s="17"/>
      <c r="H183" s="18"/>
      <c r="I183" s="18"/>
      <c r="J183" s="18"/>
      <c r="K183" s="18"/>
      <c r="L183" s="18"/>
    </row>
    <row r="184" spans="1:12">
      <c r="A184" s="1"/>
      <c r="B184" s="1"/>
      <c r="C184" s="1"/>
      <c r="D184" s="1"/>
      <c r="E184" s="1"/>
      <c r="F184" s="1"/>
      <c r="G184" s="1"/>
      <c r="H184" s="38"/>
      <c r="I184" s="38"/>
      <c r="J184" s="38"/>
      <c r="K184" s="38"/>
      <c r="L184" s="38"/>
    </row>
    <row r="185" spans="1:12" s="8" customFormat="1" ht="147.75" customHeight="1">
      <c r="A185" s="25" t="s">
        <v>16</v>
      </c>
      <c r="B185" s="25"/>
      <c r="C185" s="26"/>
      <c r="D185" s="26"/>
      <c r="E185" s="26"/>
      <c r="F185" s="26"/>
      <c r="G185" s="26"/>
      <c r="H185" s="26"/>
      <c r="I185" s="26"/>
      <c r="J185" s="26"/>
      <c r="K185" s="26"/>
      <c r="L185" s="26"/>
    </row>
    <row r="188" spans="1:12">
      <c r="G188" s="34"/>
      <c r="H188" s="36"/>
    </row>
    <row r="189" spans="1:12">
      <c r="G189" s="34"/>
      <c r="H189" s="37"/>
    </row>
    <row r="190" spans="1:12">
      <c r="H190" s="37"/>
    </row>
    <row r="191" spans="1:12">
      <c r="G191" s="35"/>
    </row>
  </sheetData>
  <autoFilter ref="A9:P183" xr:uid="{00000000-0001-0000-0000-000000000000}"/>
  <mergeCells count="17">
    <mergeCell ref="A2:L2"/>
    <mergeCell ref="A3:L3"/>
    <mergeCell ref="A4:L4"/>
    <mergeCell ref="A5:L5"/>
    <mergeCell ref="I7:L7"/>
    <mergeCell ref="H7:H8"/>
    <mergeCell ref="G7:G8"/>
    <mergeCell ref="F7:F8"/>
    <mergeCell ref="E7:E8"/>
    <mergeCell ref="D7:D8"/>
    <mergeCell ref="B7:B8"/>
    <mergeCell ref="A10:L10"/>
    <mergeCell ref="A181:G181"/>
    <mergeCell ref="A182:G182"/>
    <mergeCell ref="A185:L185"/>
    <mergeCell ref="C7:C8"/>
    <mergeCell ref="A7:A8"/>
  </mergeCells>
  <pageMargins left="0.7" right="0.7" top="0.75" bottom="0.75" header="0.3" footer="0.3"/>
  <pageSetup paperSize="9" scale="4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Ziyodulla</cp:lastModifiedBy>
  <cp:lastPrinted>2025-01-24T07:04:50Z</cp:lastPrinted>
  <dcterms:created xsi:type="dcterms:W3CDTF">2015-06-05T18:17:20Z</dcterms:created>
  <dcterms:modified xsi:type="dcterms:W3CDTF">2025-10-24T05:12:05Z</dcterms:modified>
</cp:coreProperties>
</file>