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еб сайтга жойлаштириш учун маълумотлар\Бюджет очиқлигини таъминлаш бўйича 2024 йил 6 ойлик маълумотлар\"/>
    </mc:Choice>
  </mc:AlternateContent>
  <bookViews>
    <workbookView xWindow="0" yWindow="0" windowWidth="28800" windowHeight="12330" tabRatio="675"/>
  </bookViews>
  <sheets>
    <sheet name="4-илова" sheetId="2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#N/A</definedName>
    <definedName name="\b">#N/A</definedName>
    <definedName name="\p">#N/A</definedName>
    <definedName name="\z">#N/A</definedName>
    <definedName name="____A999999">#REF!</definedName>
    <definedName name="___A999999">#REF!</definedName>
    <definedName name="___SPO2">#N/A</definedName>
    <definedName name="__A999999">#REF!</definedName>
    <definedName name="__SPO1">#N/A</definedName>
    <definedName name="__SPO2">#N/A</definedName>
    <definedName name="__Tit1">#N/A</definedName>
    <definedName name="__Tit2">#N/A</definedName>
    <definedName name="__Tit3">#N/A</definedName>
    <definedName name="_A999999">#REF!</definedName>
    <definedName name="_day3">#REF!</definedName>
    <definedName name="_day4">#REF!</definedName>
    <definedName name="_Order2" hidden="1">0</definedName>
    <definedName name="_SPO2">#N/A</definedName>
    <definedName name="_xlnm._FilterDatabase" localSheetId="0" hidden="1">'4-илова'!$A$6:$IR$302</definedName>
    <definedName name="A6000000">#REF!</definedName>
    <definedName name="AccessDatabase" hidden="1">"C:\Documents and Settings\schoolfund1\Рабочий стол\жаха\прогноз доходов 2005 помесяц..mdb"</definedName>
    <definedName name="ACCTID">#N/A</definedName>
    <definedName name="ACNT">#N/A</definedName>
    <definedName name="BudgetTab">#REF!</definedName>
    <definedName name="Button_4">"прогноз_доходов_2005_помесяц__уд_вес_помесячный_Таблица"</definedName>
    <definedName name="DATA2">#N/A</definedName>
    <definedName name="DF">#N/A</definedName>
    <definedName name="fdfdfd">#REF!</definedName>
    <definedName name="gffgfggf">#REF!</definedName>
    <definedName name="gggggg">#N/A</definedName>
    <definedName name="gh">#N/A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NTRISSNO">#N/A</definedName>
    <definedName name="INTRRATE">#N/A</definedName>
    <definedName name="jhjkfhkj">#REF!</definedName>
    <definedName name="min_okl">#REF!</definedName>
    <definedName name="oy">#N/A</definedName>
    <definedName name="Person">#N/A</definedName>
    <definedName name="PNOTENO">#N/A</definedName>
    <definedName name="PNumMon">#N/A</definedName>
    <definedName name="Prim2">#N/A</definedName>
    <definedName name="Prim3">#N/A</definedName>
    <definedName name="Prim4">#N/A</definedName>
    <definedName name="PRIMAMT">#N/A</definedName>
    <definedName name="PYear2">#N/A</definedName>
    <definedName name="q">#REF!</definedName>
    <definedName name="QTY">#N/A</definedName>
    <definedName name="QW">#N/A</definedName>
    <definedName name="SetBanks">#N/A</definedName>
    <definedName name="SetDay">#N/A</definedName>
    <definedName name="SLSERNO">#N/A</definedName>
    <definedName name="svod1">#N/A</definedName>
    <definedName name="TABLE">#REF!</definedName>
    <definedName name="TABLE_10">#REF!</definedName>
    <definedName name="TABLE_2">#REF!</definedName>
    <definedName name="TABLE_3">#REF!</definedName>
    <definedName name="TABLE_4">#REF!</definedName>
    <definedName name="TABLE_5">#REF!</definedName>
    <definedName name="TABLE_6">#REF!</definedName>
    <definedName name="TABLE_7">#REF!</definedName>
    <definedName name="TABLE_8">#REF!</definedName>
    <definedName name="TABLE_9">#REF!</definedName>
    <definedName name="TRXNFAMT">#N/A</definedName>
    <definedName name="TRXNQTY">#N/A</definedName>
    <definedName name="UOM">#N/A</definedName>
    <definedName name="vbc">#REF!</definedName>
    <definedName name="VNPNO">#N/A</definedName>
    <definedName name="yil">#N/A</definedName>
    <definedName name="А17">#REF!</definedName>
    <definedName name="А7">#REF!</definedName>
    <definedName name="авав">#REF!</definedName>
    <definedName name="акциз">#REF!</definedName>
    <definedName name="ама">#REF!</definedName>
    <definedName name="Андижан">#REF!</definedName>
    <definedName name="АП">#REF!</definedName>
    <definedName name="_xlnm.Database">#REF!</definedName>
    <definedName name="БОГОТТУМАН">#REF!</definedName>
    <definedName name="Бухара">#REF!</definedName>
    <definedName name="в999999">#REF!</definedName>
    <definedName name="вава">#REF!</definedName>
    <definedName name="вфвф">#REF!</definedName>
    <definedName name="вцка">#REF!</definedName>
    <definedName name="галлаааа">'[1]Фориш 2003'!$O$4</definedName>
    <definedName name="гг">#N/A</definedName>
    <definedName name="гтк_мф_02">[2]ГТК_Минфин_факт!$2:$13</definedName>
    <definedName name="гтк_мф_03">[2]ГТК_Минфин_факт!$16:$27</definedName>
    <definedName name="гтк_мф_04">[2]ГТК_Минфин_факт!$30:$41</definedName>
    <definedName name="ГУРЛАНТУМАН">#REF!</definedName>
    <definedName name="Джизак">#REF!</definedName>
    <definedName name="дИРЕКЦИЯ_ПО_СТР_ВУ_РЕГ.ВОДОПРОВОДОВ">#REF!</definedName>
    <definedName name="долл._курс">'[3]Доходи линейные'!$B$82</definedName>
    <definedName name="долл.евро">[4]Курс!$D$4</definedName>
    <definedName name="долл.США">[4]Курс!$D$5</definedName>
    <definedName name="доллар">[5]c!$C$1</definedName>
    <definedName name="Жиз">#REF!</definedName>
    <definedName name="_xlnm.Print_Titles">#REF!</definedName>
    <definedName name="Зарплата_1">#REF!</definedName>
    <definedName name="Зарплата_2">#REF!</definedName>
    <definedName name="_xlnm.Extract">#REF!</definedName>
    <definedName name="ио">#REF!</definedName>
    <definedName name="Каракалпакстан">#REF!</definedName>
    <definedName name="Кашкадарья">#REF!</definedName>
    <definedName name="кириша">#REF!</definedName>
    <definedName name="Кодир">#REF!</definedName>
    <definedName name="коэф">'[4]Топливо-энергия'!$W$22</definedName>
    <definedName name="_xlnm.Criteria">#REF!</definedName>
    <definedName name="л1">#REF!</definedName>
    <definedName name="ЛОЛО">#REF!</definedName>
    <definedName name="Массив_обл">[6]Массив!$B$9:$C$21</definedName>
    <definedName name="Массив_СвС">#N/A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имал_1">#REF!</definedName>
    <definedName name="Минимал_2">#REF!</definedName>
    <definedName name="мфпрог">#REF!</definedName>
    <definedName name="мфу02">#REF!</definedName>
    <definedName name="Навои">#REF!</definedName>
    <definedName name="Наманган">#REF!</definedName>
    <definedName name="нояб">#REF!</definedName>
    <definedName name="о">#REF!</definedName>
    <definedName name="_xlnm.Print_Area" localSheetId="0">'4-илова'!$A$1:$L$197</definedName>
    <definedName name="_xlnm.Print_Area">#REF!</definedName>
    <definedName name="ОРОРО1">#REF!</definedName>
    <definedName name="п">[7]Массив!$B$9:$C$21</definedName>
    <definedName name="пж">#REF!</definedName>
    <definedName name="ппппп">#N/A</definedName>
    <definedName name="ПРОГНОЗНЫЕ_ПАРАМЕТРЫ_РАСХОДОВ">#REF!</definedName>
    <definedName name="ПРОПИСЬ03">[8]ПРОПИСЬ!$A$61</definedName>
    <definedName name="ПРОПИСЬ06">#REF!</definedName>
    <definedName name="ПРОПИСЬ07">#REF!</definedName>
    <definedName name="ПРОПИСЬ08">#REF!</definedName>
    <definedName name="ПРОПИСЬ09">#REF!</definedName>
    <definedName name="ПРОПИСЬ10">#REF!</definedName>
    <definedName name="ПРОПИСЬ11">#REF!</definedName>
    <definedName name="ПРОПИСЬ12">#REF!</definedName>
    <definedName name="ПРОПИСЬ13">#REF!</definedName>
    <definedName name="ПРОПИСЬ14">#REF!</definedName>
    <definedName name="ПРОПИСЬ15">#REF!</definedName>
    <definedName name="ПРОПИСЬ16">#REF!</definedName>
    <definedName name="ПРОПИСЬ17">#REF!</definedName>
    <definedName name="ПРОПИСЬ18">#REF!</definedName>
    <definedName name="ПРОПИСЬ19">#REF!</definedName>
    <definedName name="ПРОПИСЬ20">#REF!</definedName>
    <definedName name="прро">#REF!</definedName>
    <definedName name="Районы1">[9]данные!$A$1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ег">#REF!</definedName>
    <definedName name="рег_1">#REF!</definedName>
    <definedName name="рег_2">#REF!</definedName>
    <definedName name="рег1">#REF!</definedName>
    <definedName name="рег2">#REF!</definedName>
    <definedName name="рег5">#REF!</definedName>
    <definedName name="регион">[10]Список!$A$1:$C$16</definedName>
    <definedName name="Рек">#REF!</definedName>
    <definedName name="_xlnm.Recorder">#REF!</definedName>
    <definedName name="роошл">#REF!</definedName>
    <definedName name="Самарканд">#REF!</definedName>
    <definedName name="Самигову">#REF!</definedName>
    <definedName name="сопос">#REF!</definedName>
    <definedName name="Список">#REF!</definedName>
    <definedName name="срав">#REF!</definedName>
    <definedName name="сс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УММА03">'[11]200 рас'!$J$24</definedName>
    <definedName name="СУММА04">'[11]200 4гр'!$J$27</definedName>
    <definedName name="СУММА05">'[11]202'!$J$28</definedName>
    <definedName name="СУММА06">'[11]203 аванс'!$J$27</definedName>
    <definedName name="СУММА07">'[11]203 расчет'!$J$22</definedName>
    <definedName name="СУММА08">'[11]203 4 гр'!$J$50</definedName>
    <definedName name="СУММА09">'[11]201'!$J$29</definedName>
    <definedName name="СУММА10">'[11]200'!$J$27</definedName>
    <definedName name="СУММА11">'[11]203 квп'!$J$27</definedName>
    <definedName name="СУММА12">[11]№12!$J$27</definedName>
    <definedName name="СУММА13">[11]№13!$J$27</definedName>
    <definedName name="СУММА14">[11]№14!$J$27</definedName>
    <definedName name="СУММА15">[11]№15!$J$27</definedName>
    <definedName name="СУММА16">[11]№16!$J$27</definedName>
    <definedName name="СУММА17">[11]№17!$J$27</definedName>
    <definedName name="СУММА18">[11]№18!$J$27</definedName>
    <definedName name="СУММА19">[11]№19!$J$27</definedName>
    <definedName name="СУММА20">[11]Облсэс!$J$27</definedName>
    <definedName name="Сурхандарья">#REF!</definedName>
    <definedName name="Сырдарья">#REF!</definedName>
    <definedName name="Таш.область">#REF!</definedName>
    <definedName name="Ташкент">#REF!</definedName>
    <definedName name="тб5">#REF!</definedName>
    <definedName name="УКС">#REF!</definedName>
    <definedName name="УРГАНЧТУМАН">#REF!</definedName>
    <definedName name="УРГАНЧШАХАР">#REF!</definedName>
    <definedName name="утв_1кв">[2]Прогноз!$4:$20</definedName>
    <definedName name="утв_2кв">[2]Прогноз!$23:$39</definedName>
    <definedName name="утв_3кв">[2]Прогноз!$42:$58</definedName>
    <definedName name="утв_4кв">[2]Прогноз!$61:$77</definedName>
    <definedName name="утв1">#REF!</definedName>
    <definedName name="утв2">#REF!</definedName>
    <definedName name="утв3">#REF!</definedName>
    <definedName name="утв4">#REF!</definedName>
    <definedName name="уточ_1кв">[2]Прогноз!$99:$115</definedName>
    <definedName name="уточ_2кв">[2]Прогноз!$118:$134</definedName>
    <definedName name="уточ_3кв">[2]Прогноз!$137:$153</definedName>
    <definedName name="уточ_4кв">[2]Прогноз!$156:$172</definedName>
    <definedName name="уточ2">#REF!</definedName>
    <definedName name="уточ4">#REF!</definedName>
    <definedName name="уточгод">#REF!</definedName>
    <definedName name="Фергана">#REF!</definedName>
    <definedName name="ХИВАТУМАН">#REF!</definedName>
    <definedName name="ХОНКАТУМАН">#REF!</definedName>
    <definedName name="Хорезм">#REF!</definedName>
    <definedName name="ХУДУДЛАР_СОНИ">#REF!</definedName>
    <definedName name="ыв">#REF!</definedName>
    <definedName name="ывсы">#REF!</definedName>
    <definedName name="ю">#REF!</definedName>
    <definedName name="ююю">#REF!</definedName>
    <definedName name="ЯНГИАРИКТУМАН">#REF!</definedName>
    <definedName name="ЯНГИБОЗОРТУМАН">#REF!</definedName>
    <definedName name="ЯТС">#REF!</definedName>
    <definedName name="яяя">#N/A</definedName>
    <definedName name="권종원">#N/A</definedName>
    <definedName name="김일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1" i="20" l="1"/>
  <c r="K301" i="20"/>
  <c r="A301" i="20"/>
  <c r="M300" i="20"/>
  <c r="N300" i="20" s="1"/>
  <c r="M299" i="20"/>
  <c r="N299" i="20" s="1"/>
  <c r="M298" i="20"/>
  <c r="N298" i="20" s="1"/>
  <c r="L296" i="20"/>
  <c r="K296" i="20"/>
  <c r="A296" i="20"/>
  <c r="M295" i="20"/>
  <c r="N295" i="20" s="1"/>
  <c r="N294" i="20"/>
  <c r="M294" i="20"/>
  <c r="M293" i="20"/>
  <c r="N293" i="20" s="1"/>
  <c r="N292" i="20"/>
  <c r="M292" i="20"/>
  <c r="M291" i="20"/>
  <c r="N291" i="20" s="1"/>
  <c r="M290" i="20"/>
  <c r="N290" i="20" s="1"/>
  <c r="M289" i="20"/>
  <c r="N289" i="20" s="1"/>
  <c r="M288" i="20"/>
  <c r="N288" i="20" s="1"/>
  <c r="M287" i="20"/>
  <c r="N287" i="20" s="1"/>
  <c r="N286" i="20"/>
  <c r="M286" i="20"/>
  <c r="M285" i="20"/>
  <c r="N285" i="20" s="1"/>
  <c r="M284" i="20"/>
  <c r="N284" i="20" s="1"/>
  <c r="M283" i="20"/>
  <c r="N283" i="20" s="1"/>
  <c r="M282" i="20"/>
  <c r="N282" i="20" s="1"/>
  <c r="M281" i="20"/>
  <c r="N281" i="20" s="1"/>
  <c r="M280" i="20"/>
  <c r="N280" i="20" s="1"/>
  <c r="M279" i="20"/>
  <c r="N279" i="20" s="1"/>
  <c r="N278" i="20"/>
  <c r="M278" i="20"/>
  <c r="M277" i="20"/>
  <c r="N277" i="20" s="1"/>
  <c r="N276" i="20"/>
  <c r="M276" i="20"/>
  <c r="M275" i="20"/>
  <c r="N275" i="20" s="1"/>
  <c r="M274" i="20"/>
  <c r="N274" i="20" s="1"/>
  <c r="M273" i="20"/>
  <c r="N273" i="20" s="1"/>
  <c r="M272" i="20"/>
  <c r="N272" i="20" s="1"/>
  <c r="M271" i="20"/>
  <c r="N271" i="20" s="1"/>
  <c r="N270" i="20"/>
  <c r="M270" i="20"/>
  <c r="M269" i="20"/>
  <c r="N269" i="20" s="1"/>
  <c r="N268" i="20"/>
  <c r="M268" i="20"/>
  <c r="M267" i="20"/>
  <c r="N267" i="20" s="1"/>
  <c r="M266" i="20"/>
  <c r="N266" i="20" s="1"/>
  <c r="M265" i="20"/>
  <c r="N265" i="20" s="1"/>
  <c r="M264" i="20"/>
  <c r="N264" i="20" s="1"/>
  <c r="M263" i="20"/>
  <c r="N263" i="20" s="1"/>
  <c r="N262" i="20"/>
  <c r="M262" i="20"/>
  <c r="M261" i="20"/>
  <c r="N261" i="20" s="1"/>
  <c r="N260" i="20"/>
  <c r="M260" i="20"/>
  <c r="M259" i="20"/>
  <c r="N259" i="20" s="1"/>
  <c r="M258" i="20"/>
  <c r="N258" i="20" s="1"/>
  <c r="M257" i="20"/>
  <c r="N257" i="20" s="1"/>
  <c r="M256" i="20"/>
  <c r="N256" i="20" s="1"/>
  <c r="M255" i="20"/>
  <c r="N255" i="20" s="1"/>
  <c r="N254" i="20"/>
  <c r="M254" i="20"/>
  <c r="M253" i="20"/>
  <c r="N253" i="20" s="1"/>
  <c r="N252" i="20"/>
  <c r="M252" i="20"/>
  <c r="M251" i="20"/>
  <c r="N251" i="20" s="1"/>
  <c r="L249" i="20"/>
  <c r="K249" i="20"/>
  <c r="A249" i="20"/>
  <c r="M248" i="20"/>
  <c r="N248" i="20" s="1"/>
  <c r="M247" i="20"/>
  <c r="N247" i="20" s="1"/>
  <c r="M246" i="20"/>
  <c r="N246" i="20" s="1"/>
  <c r="M245" i="20"/>
  <c r="N245" i="20" s="1"/>
  <c r="M244" i="20"/>
  <c r="N244" i="20" s="1"/>
  <c r="M243" i="20"/>
  <c r="N243" i="20" s="1"/>
  <c r="M242" i="20"/>
  <c r="N242" i="20" s="1"/>
  <c r="M241" i="20"/>
  <c r="N241" i="20" s="1"/>
  <c r="N240" i="20"/>
  <c r="M240" i="20"/>
  <c r="N239" i="20"/>
  <c r="M239" i="20"/>
  <c r="M238" i="20"/>
  <c r="N238" i="20" s="1"/>
  <c r="M237" i="20"/>
  <c r="N237" i="20" s="1"/>
  <c r="M236" i="20"/>
  <c r="N236" i="20" s="1"/>
  <c r="M235" i="20"/>
  <c r="N235" i="20" s="1"/>
  <c r="M234" i="20"/>
  <c r="N234" i="20" s="1"/>
  <c r="N233" i="20"/>
  <c r="M233" i="20"/>
  <c r="M232" i="20"/>
  <c r="N232" i="20" s="1"/>
  <c r="M231" i="20"/>
  <c r="N231" i="20" s="1"/>
  <c r="L229" i="20"/>
  <c r="A229" i="20"/>
  <c r="K228" i="20"/>
  <c r="M228" i="20" s="1"/>
  <c r="N228" i="20" s="1"/>
  <c r="K227" i="20"/>
  <c r="M227" i="20" s="1"/>
  <c r="N227" i="20" s="1"/>
  <c r="K226" i="20"/>
  <c r="M226" i="20" s="1"/>
  <c r="N226" i="20" s="1"/>
  <c r="K225" i="20"/>
  <c r="M225" i="20" s="1"/>
  <c r="N225" i="20" s="1"/>
  <c r="K224" i="20"/>
  <c r="M224" i="20" s="1"/>
  <c r="N224" i="20" s="1"/>
  <c r="K223" i="20"/>
  <c r="M223" i="20" s="1"/>
  <c r="N223" i="20" s="1"/>
  <c r="K222" i="20"/>
  <c r="M222" i="20" s="1"/>
  <c r="N222" i="20" s="1"/>
  <c r="K221" i="20"/>
  <c r="M221" i="20" s="1"/>
  <c r="N221" i="20" s="1"/>
  <c r="K220" i="20"/>
  <c r="M220" i="20" s="1"/>
  <c r="N220" i="20" s="1"/>
  <c r="K219" i="20"/>
  <c r="M219" i="20" s="1"/>
  <c r="N219" i="20" s="1"/>
  <c r="K218" i="20"/>
  <c r="M218" i="20" s="1"/>
  <c r="N218" i="20" s="1"/>
  <c r="K217" i="20"/>
  <c r="M217" i="20" s="1"/>
  <c r="N217" i="20" s="1"/>
  <c r="K216" i="20"/>
  <c r="M216" i="20" s="1"/>
  <c r="N216" i="20" s="1"/>
  <c r="K215" i="20"/>
  <c r="N214" i="20"/>
  <c r="M214" i="20"/>
  <c r="N213" i="20"/>
  <c r="M213" i="20"/>
  <c r="N212" i="20"/>
  <c r="M212" i="20"/>
  <c r="L210" i="20"/>
  <c r="K210" i="20"/>
  <c r="A210" i="20"/>
  <c r="M209" i="20"/>
  <c r="N209" i="20" s="1"/>
  <c r="M208" i="20"/>
  <c r="N208" i="20" s="1"/>
  <c r="N207" i="20"/>
  <c r="M207" i="20"/>
  <c r="M206" i="20"/>
  <c r="N206" i="20" s="1"/>
  <c r="N205" i="20"/>
  <c r="M205" i="20"/>
  <c r="M204" i="20"/>
  <c r="N204" i="20" s="1"/>
  <c r="M203" i="20"/>
  <c r="N203" i="20" s="1"/>
  <c r="M202" i="20"/>
  <c r="N202" i="20" s="1"/>
  <c r="N201" i="20"/>
  <c r="M201" i="20"/>
  <c r="M200" i="20"/>
  <c r="N200" i="20" s="1"/>
  <c r="M199" i="20"/>
  <c r="N199" i="20" s="1"/>
  <c r="N198" i="20"/>
  <c r="M198" i="20"/>
  <c r="M197" i="20"/>
  <c r="N197" i="20" s="1"/>
  <c r="M196" i="20"/>
  <c r="N196" i="20" s="1"/>
  <c r="M195" i="20"/>
  <c r="N195" i="20" s="1"/>
  <c r="M194" i="20"/>
  <c r="N194" i="20" s="1"/>
  <c r="L192" i="20"/>
  <c r="K192" i="20"/>
  <c r="A192" i="20"/>
  <c r="N191" i="20"/>
  <c r="M191" i="20"/>
  <c r="M190" i="20"/>
  <c r="N190" i="20" s="1"/>
  <c r="M189" i="20"/>
  <c r="N189" i="20" s="1"/>
  <c r="M188" i="20"/>
  <c r="N188" i="20" s="1"/>
  <c r="N187" i="20"/>
  <c r="M187" i="20"/>
  <c r="M186" i="20"/>
  <c r="N186" i="20" s="1"/>
  <c r="N185" i="20"/>
  <c r="M185" i="20"/>
  <c r="M184" i="20"/>
  <c r="N184" i="20" s="1"/>
  <c r="N183" i="20"/>
  <c r="M183" i="20"/>
  <c r="M182" i="20"/>
  <c r="N182" i="20" s="1"/>
  <c r="M181" i="20"/>
  <c r="N181" i="20" s="1"/>
  <c r="M180" i="20"/>
  <c r="N180" i="20" s="1"/>
  <c r="N179" i="20"/>
  <c r="M179" i="20"/>
  <c r="M178" i="20"/>
  <c r="N178" i="20" s="1"/>
  <c r="L176" i="20"/>
  <c r="K176" i="20"/>
  <c r="A176" i="20"/>
  <c r="M175" i="20"/>
  <c r="N175" i="20" s="1"/>
  <c r="M174" i="20"/>
  <c r="N174" i="20" s="1"/>
  <c r="M173" i="20"/>
  <c r="N173" i="20" s="1"/>
  <c r="M172" i="20"/>
  <c r="N172" i="20" s="1"/>
  <c r="M171" i="20"/>
  <c r="N171" i="20" s="1"/>
  <c r="M170" i="20"/>
  <c r="N170" i="20" s="1"/>
  <c r="M169" i="20"/>
  <c r="N169" i="20" s="1"/>
  <c r="M168" i="20"/>
  <c r="N168" i="20" s="1"/>
  <c r="N167" i="20"/>
  <c r="M167" i="20"/>
  <c r="N166" i="20"/>
  <c r="M166" i="20"/>
  <c r="M165" i="20"/>
  <c r="N165" i="20" s="1"/>
  <c r="M164" i="20"/>
  <c r="N164" i="20" s="1"/>
  <c r="M163" i="20"/>
  <c r="N163" i="20" s="1"/>
  <c r="M162" i="20"/>
  <c r="N162" i="20" s="1"/>
  <c r="N161" i="20"/>
  <c r="M161" i="20"/>
  <c r="L159" i="20"/>
  <c r="K159" i="20"/>
  <c r="A159" i="20"/>
  <c r="J158" i="20"/>
  <c r="M158" i="20" s="1"/>
  <c r="N158" i="20" s="1"/>
  <c r="J157" i="20"/>
  <c r="M157" i="20" s="1"/>
  <c r="N157" i="20" s="1"/>
  <c r="M156" i="20"/>
  <c r="N156" i="20" s="1"/>
  <c r="J156" i="20"/>
  <c r="J155" i="20"/>
  <c r="M155" i="20" s="1"/>
  <c r="N155" i="20" s="1"/>
  <c r="M154" i="20"/>
  <c r="N154" i="20" s="1"/>
  <c r="J154" i="20"/>
  <c r="M153" i="20"/>
  <c r="N153" i="20" s="1"/>
  <c r="J153" i="20"/>
  <c r="J152" i="20"/>
  <c r="M152" i="20" s="1"/>
  <c r="N152" i="20" s="1"/>
  <c r="J151" i="20"/>
  <c r="M151" i="20" s="1"/>
  <c r="N151" i="20" s="1"/>
  <c r="M150" i="20"/>
  <c r="N150" i="20" s="1"/>
  <c r="J150" i="20"/>
  <c r="M149" i="20"/>
  <c r="N149" i="20" s="1"/>
  <c r="M148" i="20"/>
  <c r="N148" i="20" s="1"/>
  <c r="N147" i="20"/>
  <c r="M147" i="20"/>
  <c r="M146" i="20"/>
  <c r="N146" i="20" s="1"/>
  <c r="M145" i="20"/>
  <c r="N145" i="20" s="1"/>
  <c r="M144" i="20"/>
  <c r="N144" i="20" s="1"/>
  <c r="M143" i="20"/>
  <c r="N143" i="20" s="1"/>
  <c r="L141" i="20"/>
  <c r="K141" i="20"/>
  <c r="A141" i="20"/>
  <c r="N140" i="20"/>
  <c r="M140" i="20"/>
  <c r="M139" i="20"/>
  <c r="N139" i="20" s="1"/>
  <c r="M138" i="20"/>
  <c r="N138" i="20" s="1"/>
  <c r="N137" i="20"/>
  <c r="M137" i="20"/>
  <c r="M136" i="20"/>
  <c r="N136" i="20" s="1"/>
  <c r="M135" i="20"/>
  <c r="N135" i="20" s="1"/>
  <c r="M134" i="20"/>
  <c r="N134" i="20" s="1"/>
  <c r="M133" i="20"/>
  <c r="N133" i="20" s="1"/>
  <c r="M132" i="20"/>
  <c r="N132" i="20" s="1"/>
  <c r="M131" i="20"/>
  <c r="N131" i="20" s="1"/>
  <c r="N130" i="20"/>
  <c r="M130" i="20"/>
  <c r="M129" i="20"/>
  <c r="N129" i="20" s="1"/>
  <c r="M128" i="20"/>
  <c r="N128" i="20" s="1"/>
  <c r="M127" i="20"/>
  <c r="N127" i="20" s="1"/>
  <c r="N126" i="20"/>
  <c r="M126" i="20"/>
  <c r="M125" i="20"/>
  <c r="N125" i="20" s="1"/>
  <c r="M124" i="20"/>
  <c r="N124" i="20" s="1"/>
  <c r="M123" i="20"/>
  <c r="N123" i="20" s="1"/>
  <c r="M122" i="20"/>
  <c r="N122" i="20" s="1"/>
  <c r="M121" i="20"/>
  <c r="N121" i="20" s="1"/>
  <c r="M120" i="20"/>
  <c r="N120" i="20" s="1"/>
  <c r="N119" i="20"/>
  <c r="M119" i="20"/>
  <c r="M118" i="20"/>
  <c r="N118" i="20" s="1"/>
  <c r="M117" i="20"/>
  <c r="N117" i="20" s="1"/>
  <c r="N116" i="20"/>
  <c r="M116" i="20"/>
  <c r="M115" i="20"/>
  <c r="N115" i="20" s="1"/>
  <c r="M114" i="20"/>
  <c r="N114" i="20" s="1"/>
  <c r="M113" i="20"/>
  <c r="N113" i="20" s="1"/>
  <c r="M112" i="20"/>
  <c r="N112" i="20" s="1"/>
  <c r="M111" i="20"/>
  <c r="N111" i="20" s="1"/>
  <c r="M110" i="20"/>
  <c r="N110" i="20" s="1"/>
  <c r="M109" i="20"/>
  <c r="N109" i="20" s="1"/>
  <c r="L107" i="20"/>
  <c r="K107" i="20"/>
  <c r="A107" i="20"/>
  <c r="M106" i="20"/>
  <c r="N106" i="20" s="1"/>
  <c r="M105" i="20"/>
  <c r="N105" i="20" s="1"/>
  <c r="M104" i="20"/>
  <c r="N104" i="20" s="1"/>
  <c r="N103" i="20"/>
  <c r="M103" i="20"/>
  <c r="M102" i="20"/>
  <c r="N102" i="20" s="1"/>
  <c r="N101" i="20"/>
  <c r="M101" i="20"/>
  <c r="M100" i="20"/>
  <c r="N100" i="20" s="1"/>
  <c r="M99" i="20"/>
  <c r="N99" i="20" s="1"/>
  <c r="N98" i="20"/>
  <c r="M98" i="20"/>
  <c r="L96" i="20"/>
  <c r="K96" i="20"/>
  <c r="A96" i="20"/>
  <c r="N95" i="20"/>
  <c r="M95" i="20"/>
  <c r="M94" i="20"/>
  <c r="N94" i="20" s="1"/>
  <c r="M93" i="20"/>
  <c r="N93" i="20" s="1"/>
  <c r="M92" i="20"/>
  <c r="N92" i="20" s="1"/>
  <c r="N91" i="20"/>
  <c r="M91" i="20"/>
  <c r="M90" i="20"/>
  <c r="N90" i="20" s="1"/>
  <c r="M89" i="20"/>
  <c r="N89" i="20" s="1"/>
  <c r="N88" i="20"/>
  <c r="M88" i="20"/>
  <c r="M87" i="20"/>
  <c r="N87" i="20" s="1"/>
  <c r="M86" i="20"/>
  <c r="N86" i="20" s="1"/>
  <c r="N85" i="20"/>
  <c r="M85" i="20"/>
  <c r="M84" i="20"/>
  <c r="N84" i="20" s="1"/>
  <c r="M83" i="20"/>
  <c r="N83" i="20" s="1"/>
  <c r="M82" i="20"/>
  <c r="N82" i="20" s="1"/>
  <c r="N81" i="20"/>
  <c r="M81" i="20"/>
  <c r="M80" i="20"/>
  <c r="N80" i="20" s="1"/>
  <c r="M79" i="20"/>
  <c r="N79" i="20" s="1"/>
  <c r="M78" i="20"/>
  <c r="N78" i="20" s="1"/>
  <c r="N77" i="20"/>
  <c r="M77" i="20"/>
  <c r="M76" i="20"/>
  <c r="N76" i="20" s="1"/>
  <c r="M75" i="20"/>
  <c r="N75" i="20" s="1"/>
  <c r="M74" i="20"/>
  <c r="N74" i="20" s="1"/>
  <c r="N73" i="20"/>
  <c r="M73" i="20"/>
  <c r="M72" i="20"/>
  <c r="N72" i="20" s="1"/>
  <c r="M71" i="20"/>
  <c r="N71" i="20" s="1"/>
  <c r="L69" i="20"/>
  <c r="K69" i="20"/>
  <c r="A69" i="20"/>
  <c r="M68" i="20"/>
  <c r="N68" i="20" s="1"/>
  <c r="M67" i="20"/>
  <c r="N67" i="20" s="1"/>
  <c r="M66" i="20"/>
  <c r="N66" i="20" s="1"/>
  <c r="M65" i="20"/>
  <c r="N65" i="20" s="1"/>
  <c r="N64" i="20"/>
  <c r="M64" i="20"/>
  <c r="M63" i="20"/>
  <c r="N63" i="20" s="1"/>
  <c r="M62" i="20"/>
  <c r="N62" i="20" s="1"/>
  <c r="M61" i="20"/>
  <c r="N61" i="20" s="1"/>
  <c r="N60" i="20"/>
  <c r="M60" i="20"/>
  <c r="M59" i="20"/>
  <c r="N59" i="20" s="1"/>
  <c r="M58" i="20"/>
  <c r="N58" i="20" s="1"/>
  <c r="L56" i="20"/>
  <c r="K56" i="20"/>
  <c r="A56" i="20"/>
  <c r="M55" i="20"/>
  <c r="N55" i="20" s="1"/>
  <c r="M54" i="20"/>
  <c r="N54" i="20" s="1"/>
  <c r="M53" i="20"/>
  <c r="N53" i="20" s="1"/>
  <c r="N52" i="20"/>
  <c r="M52" i="20"/>
  <c r="M51" i="20"/>
  <c r="N51" i="20" s="1"/>
  <c r="M50" i="20"/>
  <c r="N50" i="20" s="1"/>
  <c r="M49" i="20"/>
  <c r="N49" i="20" s="1"/>
  <c r="N48" i="20"/>
  <c r="M48" i="20"/>
  <c r="M47" i="20"/>
  <c r="N47" i="20" s="1"/>
  <c r="M46" i="20"/>
  <c r="N46" i="20" s="1"/>
  <c r="L44" i="20"/>
  <c r="K44" i="20"/>
  <c r="M43" i="20"/>
  <c r="N43" i="20" s="1"/>
  <c r="M42" i="20"/>
  <c r="N42" i="20" s="1"/>
  <c r="M41" i="20"/>
  <c r="N41" i="20" s="1"/>
  <c r="M40" i="20"/>
  <c r="N40" i="20" s="1"/>
  <c r="N39" i="20"/>
  <c r="M39" i="20"/>
  <c r="M38" i="20"/>
  <c r="N38" i="20" s="1"/>
  <c r="M37" i="20"/>
  <c r="N37" i="20" s="1"/>
  <c r="N36" i="20"/>
  <c r="M36" i="20"/>
  <c r="N35" i="20"/>
  <c r="M35" i="20"/>
  <c r="M34" i="20"/>
  <c r="N34" i="20" s="1"/>
  <c r="N33" i="20"/>
  <c r="M33" i="20"/>
  <c r="M32" i="20"/>
  <c r="N32" i="20" s="1"/>
  <c r="M31" i="20"/>
  <c r="N31" i="20" s="1"/>
  <c r="M30" i="20"/>
  <c r="N30" i="20" s="1"/>
  <c r="M29" i="20"/>
  <c r="N29" i="20" s="1"/>
  <c r="M28" i="20"/>
  <c r="N28" i="20" s="1"/>
  <c r="N27" i="20"/>
  <c r="M27" i="20"/>
  <c r="A27" i="20"/>
  <c r="A44" i="20" s="1"/>
  <c r="N26" i="20"/>
  <c r="M26" i="20"/>
  <c r="L24" i="20"/>
  <c r="A24" i="20"/>
  <c r="K23" i="20"/>
  <c r="M23" i="20" s="1"/>
  <c r="N23" i="20" s="1"/>
  <c r="K22" i="20"/>
  <c r="M22" i="20" s="1"/>
  <c r="N22" i="20" s="1"/>
  <c r="K21" i="20"/>
  <c r="M21" i="20" s="1"/>
  <c r="N21" i="20" s="1"/>
  <c r="K20" i="20"/>
  <c r="M20" i="20" s="1"/>
  <c r="N20" i="20" s="1"/>
  <c r="K19" i="20"/>
  <c r="M19" i="20" s="1"/>
  <c r="N19" i="20" s="1"/>
  <c r="K18" i="20"/>
  <c r="M18" i="20" s="1"/>
  <c r="N18" i="20" s="1"/>
  <c r="M17" i="20"/>
  <c r="N17" i="20" s="1"/>
  <c r="K16" i="20"/>
  <c r="M16" i="20" s="1"/>
  <c r="N16" i="20" s="1"/>
  <c r="M15" i="20"/>
  <c r="N15" i="20" s="1"/>
  <c r="K15" i="20"/>
  <c r="M14" i="20"/>
  <c r="N14" i="20" s="1"/>
  <c r="K14" i="20"/>
  <c r="K13" i="20"/>
  <c r="M13" i="20" s="1"/>
  <c r="N13" i="20" s="1"/>
  <c r="K12" i="20"/>
  <c r="M12" i="20" s="1"/>
  <c r="N12" i="20" s="1"/>
  <c r="K11" i="20"/>
  <c r="M11" i="20" s="1"/>
  <c r="N11" i="20" s="1"/>
  <c r="K10" i="20"/>
  <c r="K9" i="20"/>
  <c r="M9" i="20" s="1"/>
  <c r="N9" i="20" s="1"/>
  <c r="M8" i="20"/>
  <c r="N8" i="20" s="1"/>
  <c r="L302" i="20" l="1"/>
  <c r="K229" i="20"/>
  <c r="A302" i="20"/>
  <c r="K24" i="20"/>
  <c r="K302" i="20" s="1"/>
  <c r="M10" i="20"/>
  <c r="N10" i="20" s="1"/>
  <c r="M215" i="20"/>
  <c r="N215" i="20" s="1"/>
</calcChain>
</file>

<file path=xl/sharedStrings.xml><?xml version="1.0" encoding="utf-8"?>
<sst xmlns="http://schemas.openxmlformats.org/spreadsheetml/2006/main" count="2108" uniqueCount="696">
  <si>
    <t>Т/р</t>
  </si>
  <si>
    <t>Пудратчи тўғрисида маълумотлар</t>
  </si>
  <si>
    <t>Пудратчи номи</t>
  </si>
  <si>
    <t>Корхона СТИРи</t>
  </si>
  <si>
    <t>Ҳисобот даври</t>
  </si>
  <si>
    <t>Молиялаштириш манбаси</t>
  </si>
  <si>
    <t>Ҳарид жараёнини амалга ошириш тури</t>
  </si>
  <si>
    <t>1-чорак</t>
  </si>
  <si>
    <t>2-чорак</t>
  </si>
  <si>
    <t>Жамғарма</t>
  </si>
  <si>
    <t>Бюджет</t>
  </si>
  <si>
    <t xml:space="preserve">2024 йил II чорак Олий суд ҳузуридаги судлар фаолиятини таъминлаш департаменти томонидан ўтказилган танловлар (тендерлар) ва амалга оширилган давлат харидлари тўғрисидаги </t>
  </si>
  <si>
    <t>МАЪЛУМОТ</t>
  </si>
  <si>
    <t xml:space="preserve">Харид қилинган товарлар ва хизматлар номи </t>
  </si>
  <si>
    <t>Лот / шартнома рақами</t>
  </si>
  <si>
    <t>Харид қилитнаётган товарлар (хизматлар) ўлчов бирлиги (имкон даражасида)</t>
  </si>
  <si>
    <t>Харид қилинаётган товарлар (хизматлар миқдори (ҳажми)</t>
  </si>
  <si>
    <t>Битим(шартнома) бўйича товарлар (хизматлар) бир бирлиги нархи (тарифи)</t>
  </si>
  <si>
    <t>Харид қилинган товарлар (хизматлар) жами миқдори (ҳажми)қиймати (минг сўм)</t>
  </si>
  <si>
    <t>Қорақалпоғистон Республикаси</t>
  </si>
  <si>
    <t>Персональный компьютер</t>
  </si>
  <si>
    <t>Бюджетдан ташкари</t>
  </si>
  <si>
    <t>shop</t>
  </si>
  <si>
    <t>241110082395545/ 2070837</t>
  </si>
  <si>
    <t>Achilovs MChJ</t>
  </si>
  <si>
    <t>306370074</t>
  </si>
  <si>
    <t>дона</t>
  </si>
  <si>
    <t>Моноблок</t>
  </si>
  <si>
    <t>241110082843959/2408850</t>
  </si>
  <si>
    <t>OOO Smile Mobile Nukus</t>
  </si>
  <si>
    <t>303100244</t>
  </si>
  <si>
    <t>Кондиционер бытовой</t>
  </si>
  <si>
    <t>241110082731310/2316085</t>
  </si>
  <si>
    <t>LEGENDARY INNOVATION MCHJ</t>
  </si>
  <si>
    <t>310171638</t>
  </si>
  <si>
    <t>Аппаратно программный комплекс</t>
  </si>
  <si>
    <t>241110082730835/2316032</t>
  </si>
  <si>
    <t>YTT SAIDOV XASAN SHUKRULLAYEVICH</t>
  </si>
  <si>
    <t>32702776500016</t>
  </si>
  <si>
    <t>компл</t>
  </si>
  <si>
    <t>241110082668789/2277065</t>
  </si>
  <si>
    <t>Ever Soft MCHJ</t>
  </si>
  <si>
    <t>309783934</t>
  </si>
  <si>
    <t>241110082668790/2276889</t>
  </si>
  <si>
    <t>МАХ СОМРUTERSМЧЖ</t>
  </si>
  <si>
    <t>301688417</t>
  </si>
  <si>
    <t>241110082558444/2200139</t>
  </si>
  <si>
    <t>CITY COMP NUKUS ХК</t>
  </si>
  <si>
    <t>306739395</t>
  </si>
  <si>
    <t>241110082558379/2200056</t>
  </si>
  <si>
    <t>OOO Nukus Baha Texno Sistem-s</t>
  </si>
  <si>
    <t>301618644</t>
  </si>
  <si>
    <t>241110082556045/2198168</t>
  </si>
  <si>
    <t>BATTLE TECHNIQUE МЧЖ</t>
  </si>
  <si>
    <t>308094559</t>
  </si>
  <si>
    <t>Нооутбук</t>
  </si>
  <si>
    <t>241110082722979/2241347</t>
  </si>
  <si>
    <t>ЯТТ Расулов Абдулбоки Абдухамитович</t>
  </si>
  <si>
    <t>310679842</t>
  </si>
  <si>
    <t>241110082667004/2274358</t>
  </si>
  <si>
    <t>SAM ZARSHED MCHJ</t>
  </si>
  <si>
    <t>306150521</t>
  </si>
  <si>
    <t>Шкаф архивный металлич</t>
  </si>
  <si>
    <t>Аукцион</t>
  </si>
  <si>
    <t>24111007258193/223087</t>
  </si>
  <si>
    <t>YaTT SANAKULOV FAXRIDDIN ALIBEKOVICH</t>
  </si>
  <si>
    <t>30205651520018</t>
  </si>
  <si>
    <t>Набор мебельный для кабинета руководителя</t>
  </si>
  <si>
    <t>24111007258187/223074</t>
  </si>
  <si>
    <t>MEBELLAR SHOXONASI  M.Ch.J.</t>
  </si>
  <si>
    <t>306787044</t>
  </si>
  <si>
    <t>Стол офисный</t>
  </si>
  <si>
    <t>241110082590609/2221610</t>
  </si>
  <si>
    <t>Буюк аср боши МЧЖ</t>
  </si>
  <si>
    <t>307905616</t>
  </si>
  <si>
    <t>Кресло офисный</t>
  </si>
  <si>
    <t>241110082570492/2207647</t>
  </si>
  <si>
    <t>OLTIN TOLA ZAMINI XK</t>
  </si>
  <si>
    <t>205344963</t>
  </si>
  <si>
    <t>241110082395545/2070837</t>
  </si>
  <si>
    <t>Жами</t>
  </si>
  <si>
    <t>Андижон вилояти</t>
  </si>
  <si>
    <t>Фонд</t>
  </si>
  <si>
    <t>Электрон дўкон</t>
  </si>
  <si>
    <t>241110082396940/2071889</t>
  </si>
  <si>
    <t>YTT ARTIKOV ODIL ASLIDDINOVICH</t>
  </si>
  <si>
    <t>30105864060056</t>
  </si>
  <si>
    <t>компл.</t>
  </si>
  <si>
    <t>Водосчетчик с импульсным выходом</t>
  </si>
  <si>
    <t>241110082400481/2074347</t>
  </si>
  <si>
    <t>ООО FAYIZ BARIKAT NAJAWT</t>
  </si>
  <si>
    <t>Стул на металлическом каркасе</t>
  </si>
  <si>
    <t>241110082669455/2277844</t>
  </si>
  <si>
    <t>Омад хамрох мезон хусусий корхонаси</t>
  </si>
  <si>
    <t>301572934</t>
  </si>
  <si>
    <t>Стул на деревянном каркасе</t>
  </si>
  <si>
    <t>241110082713578/2303711</t>
  </si>
  <si>
    <t>ZULXAYIRNUR MCHJ</t>
  </si>
  <si>
    <t>310629832</t>
  </si>
  <si>
    <t>шт</t>
  </si>
  <si>
    <t>Кресло офисное</t>
  </si>
  <si>
    <t>241110082665719/2272709</t>
  </si>
  <si>
    <t>ECONOMICS SHOP XUSUSIY KORXONA</t>
  </si>
  <si>
    <t>306319292</t>
  </si>
  <si>
    <t>241110082744452/2323844</t>
  </si>
  <si>
    <t>YTT ASHIRALIYEV G?AYRATJON G?ANIJON O?G?LI</t>
  </si>
  <si>
    <t>31105976390019.</t>
  </si>
  <si>
    <t>Коператцион</t>
  </si>
  <si>
    <t>24311008030046/B1014531</t>
  </si>
  <si>
    <t>OOO SAMO TECHNO</t>
  </si>
  <si>
    <t>241110082668531/2277121</t>
  </si>
  <si>
    <t>ООО FORT-PRO BIZNES</t>
  </si>
  <si>
    <t>241110082561275/2200932</t>
  </si>
  <si>
    <t>241110082602972/2231461</t>
  </si>
  <si>
    <t>МЧЖ Умумтехника Улгуржи Савдо</t>
  </si>
  <si>
    <t>302123328</t>
  </si>
  <si>
    <t>Мебель для лекционного зала</t>
  </si>
  <si>
    <t>Ауксион</t>
  </si>
  <si>
    <t>24111007272142/226295</t>
  </si>
  <si>
    <t>Тўғридан тўғри</t>
  </si>
  <si>
    <t>`OBOD DIYOR NURLI HAYOT` UK</t>
  </si>
  <si>
    <t>310158668</t>
  </si>
  <si>
    <t>24311008027684/B1012905</t>
  </si>
  <si>
    <t>Good hope grope</t>
  </si>
  <si>
    <t>24311008026997/B1012523</t>
  </si>
  <si>
    <t>241110082566007/2204470</t>
  </si>
  <si>
    <t>24311008024783/B1010777</t>
  </si>
  <si>
    <t>305100299</t>
  </si>
  <si>
    <t>24311008023660/B1009924</t>
  </si>
  <si>
    <t>Оборудование и комплектующие для видеоконференцсвязи</t>
  </si>
  <si>
    <t>24111007272140/226274</t>
  </si>
  <si>
    <t>COMPUTERS AND SECURITY TECHNOLOGIES МЧЖ</t>
  </si>
  <si>
    <t>Бухоро вилояти</t>
  </si>
  <si>
    <t>Оборудование компьютерное, электронное и оптическое</t>
  </si>
  <si>
    <t>24111007244759/208223</t>
  </si>
  <si>
    <t>COMPUTERS AND SECURITY TECHNOLOGIES</t>
  </si>
  <si>
    <t>301884839</t>
  </si>
  <si>
    <t xml:space="preserve">	компл.</t>
  </si>
  <si>
    <t>КонДиционер 12</t>
  </si>
  <si>
    <t>бюджет</t>
  </si>
  <si>
    <t>new.cooperation</t>
  </si>
  <si>
    <t>B1012233</t>
  </si>
  <si>
    <t>FORWARD WITH VIGOR MCHJ</t>
  </si>
  <si>
    <t>311014459</t>
  </si>
  <si>
    <t>B1011972</t>
  </si>
  <si>
    <t>Кондиционер 12 INVERTER</t>
  </si>
  <si>
    <t>B1009381</t>
  </si>
  <si>
    <t>DIYOR HAKIM ZARAFSHON MCHJ</t>
  </si>
  <si>
    <t>307998407</t>
  </si>
  <si>
    <t>кондиционер 12</t>
  </si>
  <si>
    <t>B1002475</t>
  </si>
  <si>
    <t>Многофункциональное устройство (МФУ)</t>
  </si>
  <si>
    <t>бюджет ташқари</t>
  </si>
  <si>
    <t>xt-xarid.uz</t>
  </si>
  <si>
    <t>242010082883761/2883761.1.1</t>
  </si>
  <si>
    <t>Birja trade МЧЖ</t>
  </si>
  <si>
    <t>307339133</t>
  </si>
  <si>
    <t>242010082750343/2750343.1.1</t>
  </si>
  <si>
    <t>HIDOYATXON NUR MCHJ</t>
  </si>
  <si>
    <t>306253962</t>
  </si>
  <si>
    <t>Жиззах вилояти</t>
  </si>
  <si>
    <t>Компютер</t>
  </si>
  <si>
    <t>Миллий дўкон</t>
  </si>
  <si>
    <t>OSET-GROUP MCHJ</t>
  </si>
  <si>
    <t>309843749</t>
  </si>
  <si>
    <t>Принтер</t>
  </si>
  <si>
    <t>ООО KAMOL BROKER SAVDO</t>
  </si>
  <si>
    <t>307752207</t>
  </si>
  <si>
    <t>Сув улчаш асбоби</t>
  </si>
  <si>
    <t>Afsona invest MCHJ</t>
  </si>
  <si>
    <t>302606097</t>
  </si>
  <si>
    <t>туплам</t>
  </si>
  <si>
    <t>Хаво совутгич</t>
  </si>
  <si>
    <t>YTT RASULOVA UMIDA SAYDULLO QIZI</t>
  </si>
  <si>
    <t>41010977400018</t>
  </si>
  <si>
    <t>Стол</t>
  </si>
  <si>
    <t>Внебюджет</t>
  </si>
  <si>
    <t>24311008026391/B1012309</t>
  </si>
  <si>
    <t xml:space="preserve"> SAROY MEBELLAR UYI MCHJ</t>
  </si>
  <si>
    <t>Стол для заседания</t>
  </si>
  <si>
    <t xml:space="preserve"> 24311008026448/B1012311</t>
  </si>
  <si>
    <t>Стол для заседаний</t>
  </si>
  <si>
    <t xml:space="preserve"> 24311008026379/ B1012308</t>
  </si>
  <si>
    <t xml:space="preserve">Стол компьютерный </t>
  </si>
  <si>
    <t xml:space="preserve"> 24311008026420/B1012310</t>
  </si>
  <si>
    <t>Стеллаж</t>
  </si>
  <si>
    <t>24311008026519/B1012305</t>
  </si>
  <si>
    <t>SHARIF FAYZ SERVIS MCHJ</t>
  </si>
  <si>
    <t xml:space="preserve"> 301933776</t>
  </si>
  <si>
    <t>Стиральная машина
автомат</t>
  </si>
  <si>
    <t>24311008038204/B1019997</t>
  </si>
  <si>
    <t>ELEKTROPRIBOR REAL TORG MCHJ</t>
  </si>
  <si>
    <t>304310670</t>
  </si>
  <si>
    <t>Қашқадарё вилояти</t>
  </si>
  <si>
    <t>Водомер</t>
  </si>
  <si>
    <t>241110082389531 / 2066590</t>
  </si>
  <si>
    <t>YTT QURBONOV ABDUVALI YO‘LDASHEVICH</t>
  </si>
  <si>
    <t>31608821590014</t>
  </si>
  <si>
    <t>241110082389537 / 2066594</t>
  </si>
  <si>
    <t>"AFSONA INVEST" mas`uliyati cheklangan jamiyati</t>
  </si>
  <si>
    <t>241110082389546 / 2066600</t>
  </si>
  <si>
    <t>241110082397830 / 2072469</t>
  </si>
  <si>
    <t>ООО BATTLE TECHNIQUE</t>
  </si>
  <si>
    <t>241110082400013 / 2073972</t>
  </si>
  <si>
    <t>YTT SHAROPOV ZOKIR GAYRATOVICH</t>
  </si>
  <si>
    <t>30709672550044</t>
  </si>
  <si>
    <t>241110082472671 / 2136739</t>
  </si>
  <si>
    <t>241110082473618 / 2137563</t>
  </si>
  <si>
    <t>Umumtexnika Ulgurji Savdo MChJ</t>
  </si>
  <si>
    <t>Электронный Магазин</t>
  </si>
  <si>
    <t>242010083045993/3045993.1.1</t>
  </si>
  <si>
    <t>ООО "Ideal Solutions"</t>
  </si>
  <si>
    <t>303316157</t>
  </si>
  <si>
    <t>241110082700337/2293975</t>
  </si>
  <si>
    <t>CLEAN ENERGY PANELS XK</t>
  </si>
  <si>
    <t>310615794</t>
  </si>
  <si>
    <t>241110082684905/2286103</t>
  </si>
  <si>
    <t>"ASL BARAKA TEXNOLOGIYA" MCHJ</t>
  </si>
  <si>
    <t>310230849</t>
  </si>
  <si>
    <t>241110082668832/2277521</t>
  </si>
  <si>
    <t>NEW STAR LUKS MCHJ</t>
  </si>
  <si>
    <t>309368967</t>
  </si>
  <si>
    <t>241110082668811/2277210</t>
  </si>
  <si>
    <t>YTT SHAROPOVA ZULXUMOR G‘AYRATOVNA</t>
  </si>
  <si>
    <t>41905652550033</t>
  </si>
  <si>
    <t>Персональный миникомпьютер</t>
  </si>
  <si>
    <t>241110082555612/2197447</t>
  </si>
  <si>
    <t>241110082554625/2195806</t>
  </si>
  <si>
    <t>241110082799651/2370694</t>
  </si>
  <si>
    <t>YTT KASIMOV ALISHER VAXABDJANOVICH</t>
  </si>
  <si>
    <t>31706814260017</t>
  </si>
  <si>
    <t>241110082783893/2357267</t>
  </si>
  <si>
    <t>ООО БРОКЕР ОРОЛОВ УЛУГБЕК</t>
  </si>
  <si>
    <t>310287254</t>
  </si>
  <si>
    <t>241110082654625/2265730</t>
  </si>
  <si>
    <t>YTT NURBOYEV AZIZBEK ANVAR O‘G‘LI</t>
  </si>
  <si>
    <t>52003016270068</t>
  </si>
  <si>
    <t xml:space="preserve">  Набор офисной мебели</t>
  </si>
  <si>
    <t>24111007259509/223888</t>
  </si>
  <si>
    <t>GURLAN EVEREST XK</t>
  </si>
  <si>
    <t>303848864</t>
  </si>
  <si>
    <t>24111007259506/223887</t>
  </si>
  <si>
    <t>MOYNOQ EVEREST MEBEL XK</t>
  </si>
  <si>
    <t>309732063</t>
  </si>
  <si>
    <t xml:space="preserve">  Стул на деревянном каркасе</t>
  </si>
  <si>
    <t>24111007257445/222606</t>
  </si>
  <si>
    <t>TAYFUN TRADE GLOBAL MCHJ</t>
  </si>
  <si>
    <t>309110694</t>
  </si>
  <si>
    <t xml:space="preserve">Стол журнальный </t>
  </si>
  <si>
    <t>242010082830609/2830609.1.1</t>
  </si>
  <si>
    <t>DUNYO SHN OK</t>
  </si>
  <si>
    <t>Шкаф комбинированный</t>
  </si>
  <si>
    <t>241110082581369/2215304</t>
  </si>
  <si>
    <t>"HAMKOR ANDIJON" MCHJ</t>
  </si>
  <si>
    <t>205961624</t>
  </si>
  <si>
    <t>241110082566664/2204997</t>
  </si>
  <si>
    <t>USMON ELECTRONIC INJINER MCHJ</t>
  </si>
  <si>
    <t>Шкаф архивный металлический</t>
  </si>
  <si>
    <t>241110082566222/2204611</t>
  </si>
  <si>
    <t>Тумба под аппаратуру</t>
  </si>
  <si>
    <t>РЖ</t>
  </si>
  <si>
    <t>242010082821728/2821728.1.1</t>
  </si>
  <si>
    <t>Навоий вилояти</t>
  </si>
  <si>
    <t>электрон дўкон</t>
  </si>
  <si>
    <t>241110082440436 / 2109250</t>
  </si>
  <si>
    <t>241110082389160 /2066309</t>
  </si>
  <si>
    <t>Бюджет маблагидан ташкари фонд</t>
  </si>
  <si>
    <t>ХТ харид (электрон дукон)</t>
  </si>
  <si>
    <t>242010082538396 /2538396.1.1</t>
  </si>
  <si>
    <t>242010082503672 /2503672.1.1</t>
  </si>
  <si>
    <t>241110082441988 / 2110209</t>
  </si>
  <si>
    <t>YTT KARIMOV AKMAL SHONIYAZOVICH</t>
  </si>
  <si>
    <t>241110082402767/2077064</t>
  </si>
  <si>
    <t>KINGDOM OF PROGRAMMERS МЧЖ</t>
  </si>
  <si>
    <t>204435748</t>
  </si>
  <si>
    <t>242010082512500/2512500.1.1</t>
  </si>
  <si>
    <t>242010082942235/2942235.1.1</t>
  </si>
  <si>
    <t xml:space="preserve">	Кондиционер бытовой</t>
  </si>
  <si>
    <t>Корпорацион (электрон дўкон)</t>
  </si>
  <si>
    <t>24311008024452 / B1010487</t>
  </si>
  <si>
    <t>DIYOR HAKIM ZARAFSHON MAS`ULIYATI</t>
  </si>
  <si>
    <t>Наманган вилояти</t>
  </si>
  <si>
    <t>Турникет</t>
  </si>
  <si>
    <t>Бюджет маблагидан ташкари</t>
  </si>
  <si>
    <t xml:space="preserve"> 2090835/ 241110082418970</t>
  </si>
  <si>
    <t>UMIRZOQ QO'RG'ONI</t>
  </si>
  <si>
    <t>309907334</t>
  </si>
  <si>
    <t>Набор офисной мебели</t>
  </si>
  <si>
    <t>миллий дўкон</t>
  </si>
  <si>
    <t>2055882 / 241110082377672</t>
  </si>
  <si>
    <t>СП GLOBAL TEX PROM SERVIS</t>
  </si>
  <si>
    <t>2059478/ 241110082381333</t>
  </si>
  <si>
    <t>YTT TO‘LAGANOV AKMAL SHERALI O‘G‘LI</t>
  </si>
  <si>
    <t>32306941840105</t>
  </si>
  <si>
    <t>2059538/ 241110082381417</t>
  </si>
  <si>
    <t>RESPECT 007 MCHJ</t>
  </si>
  <si>
    <t>2059541/ 241110082381414</t>
  </si>
  <si>
    <t>2062205/ 241110082384606</t>
  </si>
  <si>
    <t>СП MEBEL ASL MARJON</t>
  </si>
  <si>
    <t>Кулер для питьевой воды</t>
  </si>
  <si>
    <t>2065785/ 241110082388504</t>
  </si>
  <si>
    <t>Бюджет маблағлари</t>
  </si>
  <si>
    <t>2066623/ 241110082389575</t>
  </si>
  <si>
    <t>"COMFORT MIX INDUSTRY" XK</t>
  </si>
  <si>
    <t>комп</t>
  </si>
  <si>
    <t>2066742/ 241110082389741</t>
  </si>
  <si>
    <t>2070875/ 241110082395597</t>
  </si>
  <si>
    <t>Мусорный контейнер</t>
  </si>
  <si>
    <t>2073045/ 241110082398709</t>
  </si>
  <si>
    <t>"Наманган таъмирлаш ва бутлаш" МЧЖ</t>
  </si>
  <si>
    <t>2073296/ 241110082399054</t>
  </si>
  <si>
    <t>OSON VA QULAY BIZNES MCHJ</t>
  </si>
  <si>
    <t>2073337/ 241110082399102</t>
  </si>
  <si>
    <t>YATT Ergasheva Dilafruz Abdusamatovna</t>
  </si>
  <si>
    <t>Водяной насос</t>
  </si>
  <si>
    <t>2073852/ 241110082399868</t>
  </si>
  <si>
    <t>MCHJ ORBIS UNUM</t>
  </si>
  <si>
    <t>2079994/ 241110082406312</t>
  </si>
  <si>
    <t>"FRESH SIRIUS PRO 777" MCHJ</t>
  </si>
  <si>
    <t>2084828/ 241110082412106</t>
  </si>
  <si>
    <t>HAZORASP ELDARADO MCHJ</t>
  </si>
  <si>
    <t>Ноутбук</t>
  </si>
  <si>
    <t>2126248/ 241110082460967</t>
  </si>
  <si>
    <t>ЯККА ТАРТИБДАГИ ТАДБИРКОР</t>
  </si>
  <si>
    <t>Газонокосилка</t>
  </si>
  <si>
    <t>2169578/ 241110082516828</t>
  </si>
  <si>
    <t>ZAMIIN HAMKOR PLYUS MCHJ</t>
  </si>
  <si>
    <t>e tender</t>
  </si>
  <si>
    <t>7/ 24110012342180</t>
  </si>
  <si>
    <t>"MAX WORLD OFFICE" OILAVIY KORXONA</t>
  </si>
  <si>
    <t>308078126</t>
  </si>
  <si>
    <t>8/ 24110012342101</t>
  </si>
  <si>
    <t>2195411/ 241110082554294</t>
  </si>
  <si>
    <t>FEDILITY INVEST MCHJ</t>
  </si>
  <si>
    <t>311189035</t>
  </si>
  <si>
    <t>2195401/ 241110082554285</t>
  </si>
  <si>
    <t>BARAKA FINANCE GROUP MCHJ</t>
  </si>
  <si>
    <t>311138034</t>
  </si>
  <si>
    <t>2195420/ 241110082554304</t>
  </si>
  <si>
    <t>Холодильник бытовой</t>
  </si>
  <si>
    <t>2188002/ 241110082544085</t>
  </si>
  <si>
    <t>ART WISE TECHNO MCHJ</t>
  </si>
  <si>
    <t>306928374</t>
  </si>
  <si>
    <t>Стеллаж библиотечный</t>
  </si>
  <si>
    <t>2286681/ 241110082685735</t>
  </si>
  <si>
    <t>ЧП NAMANGAN BUTLASH VA TA`MINLASH</t>
  </si>
  <si>
    <t>306054291</t>
  </si>
  <si>
    <t>2286507/ 241110082685315</t>
  </si>
  <si>
    <t>YTT OTAJONOV MUHAMMADYUSUF ALISHER O‘G‘LI</t>
  </si>
  <si>
    <t>52906057080055</t>
  </si>
  <si>
    <t>Счетчики потребления газа коммунально-бытовые</t>
  </si>
  <si>
    <t>2289711/ 241110082692078</t>
  </si>
  <si>
    <t>ООО FARG'ONA MICRO STANDART</t>
  </si>
  <si>
    <t>306247447</t>
  </si>
  <si>
    <t>Жалюзи оконные</t>
  </si>
  <si>
    <t>2300138/ 241110082709007</t>
  </si>
  <si>
    <t>VALLEY NEW FURNITURA MCHJ</t>
  </si>
  <si>
    <t>309901153</t>
  </si>
  <si>
    <t>м2</t>
  </si>
  <si>
    <t>Сейф металлический</t>
  </si>
  <si>
    <t>2286889/ 241110082687215</t>
  </si>
  <si>
    <t>METALL COMFORT MARKET MCHJ</t>
  </si>
  <si>
    <t>311012120</t>
  </si>
  <si>
    <t>2286858/ 241110082687043</t>
  </si>
  <si>
    <t>YTT OXUNDEDAYEV MAQSADBEK MAXMUDJON O‘G‘LI</t>
  </si>
  <si>
    <t>207251549</t>
  </si>
  <si>
    <t>Самарқанд вилояти</t>
  </si>
  <si>
    <t>241110082408396 / 2081811</t>
  </si>
  <si>
    <t>241110082396483 / 2071560</t>
  </si>
  <si>
    <t>YTT JO?RAYEV ABBOS ABDURASUL O?G?LI</t>
  </si>
  <si>
    <t>31709986450048</t>
  </si>
  <si>
    <t>241110082408414 / 2081820</t>
  </si>
  <si>
    <t>241110082408400 / 2081814</t>
  </si>
  <si>
    <t>241110082408412 / 2081818</t>
  </si>
  <si>
    <t>Электрон дўкон
(XT-XARID)</t>
  </si>
  <si>
    <t>242010082509627 / 2509627.1.1</t>
  </si>
  <si>
    <t>Суд зали мебель тўплами</t>
  </si>
  <si>
    <t>24111007288515 / 229563</t>
  </si>
  <si>
    <t>ООО TO`RAYEV-OMAD-ISHONCH</t>
  </si>
  <si>
    <t>307944988</t>
  </si>
  <si>
    <t>тўплам</t>
  </si>
  <si>
    <t>241110082579691 / 2214388</t>
  </si>
  <si>
    <t>Услуга по изготовлению мебельной продукции</t>
  </si>
  <si>
    <t>жамғарма (рж)</t>
  </si>
  <si>
    <t>241110082597282 / 2227271</t>
  </si>
  <si>
    <t>СП XXI ASR ART MEDIA</t>
  </si>
  <si>
    <t>308165460</t>
  </si>
  <si>
    <t>Электрон дўкон (XT-XARID)</t>
  </si>
  <si>
    <t>242010082766116 / 2766116.1.1</t>
  </si>
  <si>
    <t>Сейф</t>
  </si>
  <si>
    <t>жамғарма</t>
  </si>
  <si>
    <t>242010082778951 / 2778951.1.1</t>
  </si>
  <si>
    <t>ME`YOR TA`MIR MCHJ</t>
  </si>
  <si>
    <t>304962969</t>
  </si>
  <si>
    <t>242010082813801 / 2813801.1.1</t>
  </si>
  <si>
    <t>SMART STEPS SALES CENTER</t>
  </si>
  <si>
    <t>310366235</t>
  </si>
  <si>
    <t>242010082900203 / 2900203.1.1</t>
  </si>
  <si>
    <t>242010082908086 / 2908086.1.1</t>
  </si>
  <si>
    <t>242010082898404 / 2898404.1.1</t>
  </si>
  <si>
    <t>XO`JAOBOD XOLIS NIYYATI MCHJ</t>
  </si>
  <si>
    <t>307605134</t>
  </si>
  <si>
    <t xml:space="preserve">	Моноблок</t>
  </si>
  <si>
    <t>242010082938065 / 2938065.1.1</t>
  </si>
  <si>
    <t>Сирдарё вилояти</t>
  </si>
  <si>
    <t>1 -чорак</t>
  </si>
  <si>
    <t>Водонагреватель электрический</t>
  </si>
  <si>
    <t>241110082392081/2068443</t>
  </si>
  <si>
    <t>OLIMPIAKOS LIDER</t>
  </si>
  <si>
    <t>310164788</t>
  </si>
  <si>
    <t>241110082399310/2073464</t>
  </si>
  <si>
    <t>241110082442650/2110877</t>
  </si>
  <si>
    <t>YTT XAMROKULOV XAKNAZAR YO‘LDOSH O‘G‘LI</t>
  </si>
  <si>
    <t>31907996410012</t>
  </si>
  <si>
    <t>Национальный магазин</t>
  </si>
  <si>
    <t>241110082454462/2121039</t>
  </si>
  <si>
    <t>ООО SADAF BIZNES SIRDARYO</t>
  </si>
  <si>
    <t>308281594</t>
  </si>
  <si>
    <t>241110082513729/2167880</t>
  </si>
  <si>
    <t>LEGENDARY COMFORT MCHJ</t>
  </si>
  <si>
    <t>311156155</t>
  </si>
  <si>
    <t>241110082558416/2200111</t>
  </si>
  <si>
    <t>YTT ASQAROV ZOXIDJON TOLIBJANOVICH</t>
  </si>
  <si>
    <t>31410852100029</t>
  </si>
  <si>
    <t>241110082562217/2201532</t>
  </si>
  <si>
    <t>241110082576732/2212521</t>
  </si>
  <si>
    <t>241110082645923/2257891</t>
  </si>
  <si>
    <t>СП SAM LEADER-COMPUTERS  N</t>
  </si>
  <si>
    <t>306155704</t>
  </si>
  <si>
    <t>241110082646705/2258490</t>
  </si>
  <si>
    <t>CHARTAK INON ALFA GROUP 111 MCHJ</t>
  </si>
  <si>
    <t>310653701</t>
  </si>
  <si>
    <t>Xt xarid</t>
  </si>
  <si>
    <t>242010082784701/2784701.1.1</t>
  </si>
  <si>
    <t>UMUMTEXNIKA ULGURJI SAVDO MCHJ</t>
  </si>
  <si>
    <t>1</t>
  </si>
  <si>
    <t>242010082901541/2901541.1.1</t>
  </si>
  <si>
    <t>CHORTOQ S NEW MCHJ</t>
  </si>
  <si>
    <t>309079424</t>
  </si>
  <si>
    <t>242010082901217/2901217.1.1</t>
  </si>
  <si>
    <t>3</t>
  </si>
  <si>
    <t>242010082941849/2941849.1.1</t>
  </si>
  <si>
    <t>MCHJ AZARO TEC</t>
  </si>
  <si>
    <t>308805945</t>
  </si>
  <si>
    <t>4</t>
  </si>
  <si>
    <t>кондиционер 18</t>
  </si>
  <si>
    <t>24311008026701/B1012194</t>
  </si>
  <si>
    <t>MEDIA MARKET 2018 MCHJ</t>
  </si>
  <si>
    <t>304228179</t>
  </si>
  <si>
    <t>Сурхондарё вилояти</t>
  </si>
  <si>
    <t>Принтер А4</t>
  </si>
  <si>
    <t>241110082404160/2101976</t>
  </si>
  <si>
    <t xml:space="preserve">	
"PRIME TECHNICAL ENGINEERS" MCHJ</t>
  </si>
  <si>
    <t>308420817</t>
  </si>
  <si>
    <t>Компьютер тўплами</t>
  </si>
  <si>
    <t xml:space="preserve">	241110082472860/2136936</t>
  </si>
  <si>
    <t xml:space="preserve">	BATTLE TECHNIQUE МЧЖ</t>
  </si>
  <si>
    <t>241110082404183/2078252</t>
  </si>
  <si>
    <t>Сув хисоблагич 20 лик</t>
  </si>
  <si>
    <t>241110082402721/2077015</t>
  </si>
  <si>
    <t>Сув хисоблагич 40 лик</t>
  </si>
  <si>
    <t>241110082389201/2066332</t>
  </si>
  <si>
    <t>241110082389162/2066315</t>
  </si>
  <si>
    <t>Набор мебели для кабинета руководителя</t>
  </si>
  <si>
    <t>24111007254279/220543</t>
  </si>
  <si>
    <t>Абусаиф инвест МЧЖ</t>
  </si>
  <si>
    <t>305122342</t>
  </si>
  <si>
    <t>241110082656890/2267505</t>
  </si>
  <si>
    <t>242010082776136/2776136.1.1</t>
  </si>
  <si>
    <t>241110082709012/2300142</t>
  </si>
  <si>
    <t>SMART ORIENT TECH 777 MCHJ</t>
  </si>
  <si>
    <t>311227335</t>
  </si>
  <si>
    <t>Тумба под телефон</t>
  </si>
  <si>
    <t>241110082580671/	
2214889</t>
  </si>
  <si>
    <t>DILNURA FAYZ MEBELLARI</t>
  </si>
  <si>
    <t>303804199</t>
  </si>
  <si>
    <t>Фарғона вилояти</t>
  </si>
  <si>
    <t>Компьютер</t>
  </si>
  <si>
    <t>электрон биржа</t>
  </si>
  <si>
    <t>241110082487274/2147901</t>
  </si>
  <si>
    <t>Сув хисоблагич</t>
  </si>
  <si>
    <t>241110082417689/2089132</t>
  </si>
  <si>
    <t>241110082417692/2089135</t>
  </si>
  <si>
    <t>241110082464124/2128651</t>
  </si>
  <si>
    <t>Шахсий компьютер</t>
  </si>
  <si>
    <t>241110082558659</t>
  </si>
  <si>
    <t>топлам</t>
  </si>
  <si>
    <t xml:space="preserve">Ҳаво совутгич Н12 (инвертор) </t>
  </si>
  <si>
    <t>cooperation</t>
  </si>
  <si>
    <t>24311008020701</t>
  </si>
  <si>
    <t>Хона мебель тўплами</t>
  </si>
  <si>
    <t>24311008025621</t>
  </si>
  <si>
    <t>Кува Ногиронлар Жамияти Мебеллари МЧЖ</t>
  </si>
  <si>
    <t>24311008025598</t>
  </si>
  <si>
    <t xml:space="preserve">Ҳаво совутгич Н24 (инвертор) </t>
  </si>
  <si>
    <t>24311008024731</t>
  </si>
  <si>
    <t>24311008028253</t>
  </si>
  <si>
    <t>фонд</t>
  </si>
  <si>
    <t>24311008037844</t>
  </si>
  <si>
    <t>Сирдаре маиший техника МЧЖ</t>
  </si>
  <si>
    <t xml:space="preserve">Ҳаво совутгич Н18 (инвертор) </t>
  </si>
  <si>
    <t>24311008037856</t>
  </si>
  <si>
    <t>DIYOR HAKIM ZARAFSHON MAS`ULIYATI CHEKLANGAN JAMIYAT</t>
  </si>
  <si>
    <t xml:space="preserve">Мебел тўплами </t>
  </si>
  <si>
    <t>юридик мажбурият (карздорлик)</t>
  </si>
  <si>
    <t>QUVA NOGIRONLAR JAMIYATI MEBELLARI MCHJ</t>
  </si>
  <si>
    <t>241110082587771</t>
  </si>
  <si>
    <t xml:space="preserve">тўплам </t>
  </si>
  <si>
    <t>Сканер</t>
  </si>
  <si>
    <t>241110082791906</t>
  </si>
  <si>
    <t>ЯТТ AXUNOV SHERZOD MUKUMJON O‘G‘LI</t>
  </si>
  <si>
    <t>33003944310039</t>
  </si>
  <si>
    <t>Хоразм вилояти</t>
  </si>
  <si>
    <t>электрон дукон</t>
  </si>
  <si>
    <t>2067919</t>
  </si>
  <si>
    <t>"AFSONA INVEST" MCHJ</t>
  </si>
  <si>
    <t>комплект</t>
  </si>
  <si>
    <t>241110082395378/2070735</t>
  </si>
  <si>
    <t>241110082440112/2108329</t>
  </si>
  <si>
    <t>241110082850558/2413276</t>
  </si>
  <si>
    <t>YTT DAMINXONOV MUXAMMADBOBUR MAXMUD O?G?LI</t>
  </si>
  <si>
    <t>30211996800018</t>
  </si>
  <si>
    <t>241110082801827/2372535</t>
  </si>
  <si>
    <t>ауксион</t>
  </si>
  <si>
    <t>24111007272185/226245</t>
  </si>
  <si>
    <t>YTT ISROILOVA MEHRUBON SALOHIDDINOVNA</t>
  </si>
  <si>
    <t>60809016180030</t>
  </si>
  <si>
    <t>241110082693715/2290858</t>
  </si>
  <si>
    <t>241110082673594/2279673</t>
  </si>
  <si>
    <t>241110082561709/2201212</t>
  </si>
  <si>
    <t>YTT MATRIZAYEVA ZUMRAD MADAMINOVNA</t>
  </si>
  <si>
    <t>42908927190029</t>
  </si>
  <si>
    <t>241110082561691/2201203</t>
  </si>
  <si>
    <t>241110082558534/2200203</t>
  </si>
  <si>
    <t>Набор мебели для
кабинета руководителя</t>
  </si>
  <si>
    <t>жамгарма</t>
  </si>
  <si>
    <t>24111007257936/222956</t>
  </si>
  <si>
    <t>241110082642937/2255439</t>
  </si>
  <si>
    <t>Сейф
металлический</t>
  </si>
  <si>
    <t xml:space="preserve">24111007257921/222932 </t>
  </si>
  <si>
    <t>241110082613878/2238552</t>
  </si>
  <si>
    <t>310304343</t>
  </si>
  <si>
    <t xml:space="preserve">241110082596300/2226622 </t>
  </si>
  <si>
    <t>R B S SENTR MCHJ</t>
  </si>
  <si>
    <t>310712113</t>
  </si>
  <si>
    <t>241110082816729/2385256</t>
  </si>
  <si>
    <t>Тошкент вилояти</t>
  </si>
  <si>
    <t>1-Чорак</t>
  </si>
  <si>
    <t xml:space="preserve"> Бюджетдан ташқари</t>
  </si>
  <si>
    <t>241110082514713 / 2168589</t>
  </si>
  <si>
    <t>DOLINA EVRO AZIA OIL SANATA mas`uliyati cheklangan jamiyati</t>
  </si>
  <si>
    <t>300937748</t>
  </si>
  <si>
    <t>Шт</t>
  </si>
  <si>
    <t>241110082455736 / 2122176</t>
  </si>
  <si>
    <t>17</t>
  </si>
  <si>
    <t>242010082667931 / 2667931.1.1</t>
  </si>
  <si>
    <t>25</t>
  </si>
  <si>
    <t>241110082407826/1</t>
  </si>
  <si>
    <t>11</t>
  </si>
  <si>
    <t>2-Чорак</t>
  </si>
  <si>
    <t>242010082994378 / 2994378.1.1</t>
  </si>
  <si>
    <t>241110082587843 / 2219667</t>
  </si>
  <si>
    <t>242010082766043/2766043.1.1</t>
  </si>
  <si>
    <t>50</t>
  </si>
  <si>
    <t>24311008019520 / B1007009</t>
  </si>
  <si>
    <t>TECHNOSOLUTIONS MCHJ</t>
  </si>
  <si>
    <t>24311008019517 / B1007010</t>
  </si>
  <si>
    <t>242010082847569 /  2847569.1.1</t>
  </si>
  <si>
    <t>242010082771861 / 2771861.1.1</t>
  </si>
  <si>
    <t>24311008038125 / B1019947</t>
  </si>
  <si>
    <t>241110082619024 / 2241390</t>
  </si>
  <si>
    <t>ООО NAVRUZ BEST GROUP</t>
  </si>
  <si>
    <t>241110082612695 / 2237819</t>
  </si>
  <si>
    <t>MCHJ Erkin savdo mobil servis</t>
  </si>
  <si>
    <t>24311008019026 / B1006959</t>
  </si>
  <si>
    <t>OOO KEYS LUCK</t>
  </si>
  <si>
    <t>Сидение для стула</t>
  </si>
  <si>
    <t>24311008019045 / B1006631</t>
  </si>
  <si>
    <t>ООО BROTHERS MEBEL</t>
  </si>
  <si>
    <t>24311008033924 / B1016927</t>
  </si>
  <si>
    <t>Телевизор</t>
  </si>
  <si>
    <t>24311008033390 / B1016667</t>
  </si>
  <si>
    <t>AVALON KHOREZM DEALER MCHJ</t>
  </si>
  <si>
    <t>Тошкент шаҳар</t>
  </si>
  <si>
    <t>Электронный магазин</t>
  </si>
  <si>
    <t>241110082416712 / 2088364</t>
  </si>
  <si>
    <t>Компл</t>
  </si>
  <si>
    <t>241110082401482 / 2075636</t>
  </si>
  <si>
    <t>308272352</t>
  </si>
  <si>
    <t>241110082401478 / 2075634</t>
  </si>
  <si>
    <t>241110082393283 / 2069314</t>
  </si>
  <si>
    <t>241110082393278 / 2069311</t>
  </si>
  <si>
    <t>241110082393259 / 2069298</t>
  </si>
  <si>
    <t>Узел учета газа</t>
  </si>
  <si>
    <t>Бюджетдан ташқари 4001</t>
  </si>
  <si>
    <t>241110082342286 / 2026985</t>
  </si>
  <si>
    <t>Afsona invest MCHJ-20208000300223641002-00974</t>
  </si>
  <si>
    <t>241110082470389 / 2134585</t>
  </si>
  <si>
    <t>SAM ZARSHED MCHJ-20208000901023505001-00491</t>
  </si>
  <si>
    <t>Коммуникационный шкаф</t>
  </si>
  <si>
    <t>241110082463253 / 2127859</t>
  </si>
  <si>
    <t>COMPREHENSIVE NETWORK SOLUTIONS MCHJ-20208000105689610001-01095</t>
  </si>
  <si>
    <t>310752966</t>
  </si>
  <si>
    <t>Набор мебели</t>
  </si>
  <si>
    <t>Аукционные торги</t>
  </si>
  <si>
    <t>24111007247726 / 215859</t>
  </si>
  <si>
    <t>AGRO ME`MOR SIFAT MCHJ-20208000001009469001-00122</t>
  </si>
  <si>
    <t>305703742</t>
  </si>
  <si>
    <t>Трибуна</t>
  </si>
  <si>
    <t>24111007247730 / 215903</t>
  </si>
  <si>
    <t>EL-MARKET SERVICE MCHJ-20208000705488120001-00719</t>
  </si>
  <si>
    <t>309260905</t>
  </si>
  <si>
    <t>Стеллаж офисный</t>
  </si>
  <si>
    <t>24111007247208 / 215530</t>
  </si>
  <si>
    <t>YTT KADIROV MURAT XAMIDOVICH-20218000104035587001-00450</t>
  </si>
  <si>
    <t>32806725050011</t>
  </si>
  <si>
    <t>Дверь неметаллическая</t>
  </si>
  <si>
    <t>241110082433891 / 2102873</t>
  </si>
  <si>
    <t>ЧП BOQIY BUXORO INVEST-20208000100947430001-00084</t>
  </si>
  <si>
    <t>305886642</t>
  </si>
  <si>
    <t>Коммутатор</t>
  </si>
  <si>
    <t>242010082473708 / 2473708.1.1</t>
  </si>
  <si>
    <t>YTT ERUVBOYEV JONDAVLAT FILAL O?G?LI-20218000305737512001-00401</t>
  </si>
  <si>
    <t>30509986690029</t>
  </si>
  <si>
    <t>Бюджетдан ташқари 4010</t>
  </si>
  <si>
    <t>241110082408420 / 2081826</t>
  </si>
  <si>
    <t>ООО ABDULLOX ELEKTRONICS-20208000305378317001-01019</t>
  </si>
  <si>
    <t>308412572</t>
  </si>
  <si>
    <t>242010083102409 / 3102409.1.1</t>
  </si>
  <si>
    <t>242010082934084 / 2934084.1.1</t>
  </si>
  <si>
    <t>Кооперацион биржа</t>
  </si>
  <si>
    <t>24311008024653 / B1010616</t>
  </si>
  <si>
    <t>241110082621945 / 2243011</t>
  </si>
  <si>
    <t>241110082576174 / 2211987</t>
  </si>
  <si>
    <t>241110082570911 / 2207897</t>
  </si>
  <si>
    <t>242010082785968 / 2785968.1.1</t>
  </si>
  <si>
    <t>24311008023901 / B1010092</t>
  </si>
  <si>
    <t>310654035</t>
  </si>
  <si>
    <t>24311008022865 / B1009369</t>
  </si>
  <si>
    <t>24311008020259 / B1007539</t>
  </si>
  <si>
    <t>306350336</t>
  </si>
  <si>
    <t>24311008018363 / B1006167</t>
  </si>
  <si>
    <t>24311008017537 / B1005588</t>
  </si>
  <si>
    <t>24311008017540 / B1005587</t>
  </si>
  <si>
    <t xml:space="preserve">Кондиционер бытовой </t>
  </si>
  <si>
    <t>24311008043087 / B1022457</t>
  </si>
  <si>
    <t>24311008043085 / B1022455</t>
  </si>
  <si>
    <t>241110082838452 / 2404283</t>
  </si>
  <si>
    <t>24111007290179 / 229466</t>
  </si>
  <si>
    <t>YTT KADIROV MURAT XAMIDOVICH</t>
  </si>
  <si>
    <t>Видеорегистратор</t>
  </si>
  <si>
    <t>241110082787545 / 2360156</t>
  </si>
  <si>
    <t>Феруз кичик корхонаси.</t>
  </si>
  <si>
    <t>201048503</t>
  </si>
  <si>
    <t>241110082760779 / 2337501</t>
  </si>
  <si>
    <t>ALIZON EL-MARKET MChJ</t>
  </si>
  <si>
    <t>310065974</t>
  </si>
  <si>
    <t xml:space="preserve">Кабина для подсудимых </t>
  </si>
  <si>
    <t>242010082981768 / 2981768.1.1</t>
  </si>
  <si>
    <t>XKDAVR MEBEL</t>
  </si>
  <si>
    <t>303461746</t>
  </si>
  <si>
    <t>241110082754710 / 2332514</t>
  </si>
  <si>
    <t>ART WISE TECHNO</t>
  </si>
  <si>
    <t>24311008027121 / B1012522</t>
  </si>
  <si>
    <t xml:space="preserve">Кресло офисное </t>
  </si>
  <si>
    <t>242010082931781 / 2931781.1.1</t>
  </si>
  <si>
    <t>Ашуров Исоджон Ехсоналиевич ЯТТ</t>
  </si>
  <si>
    <t>33110966940035</t>
  </si>
  <si>
    <t>242010082929658 / 2929658.1.1</t>
  </si>
  <si>
    <t>COMFORT COMMERCE</t>
  </si>
  <si>
    <t>306590995</t>
  </si>
  <si>
    <t>24111007260223 / 224486</t>
  </si>
  <si>
    <t>24311008022858 / B1009343</t>
  </si>
  <si>
    <t>ASL MEBEL KROSS MCHJ</t>
  </si>
  <si>
    <t>309230142</t>
  </si>
  <si>
    <t>24311008020128 / B1007626</t>
  </si>
  <si>
    <t>Телефонный аппарат</t>
  </si>
  <si>
    <t>241110082618117 / 2245757</t>
  </si>
  <si>
    <t>OOO Light technology</t>
  </si>
  <si>
    <t>207108652</t>
  </si>
  <si>
    <t>241110082592044 / 2222571</t>
  </si>
  <si>
    <t>241110082576175 / 2211988</t>
  </si>
  <si>
    <t>YTT TOLIBJONOV ALISHER TOLIBJON O`G`LI</t>
  </si>
  <si>
    <t>50902066180045</t>
  </si>
  <si>
    <t>Марказий аппарат</t>
  </si>
  <si>
    <t>241110082541825/2186376</t>
  </si>
  <si>
    <t>RUZIYEV SHAXZOD AZAMAT O‘G‘LI</t>
  </si>
  <si>
    <t>50902025610019</t>
  </si>
  <si>
    <t>Терминал IP телефонии</t>
  </si>
  <si>
    <t>241110082541808/2186369</t>
  </si>
  <si>
    <t>"SMART IT SUPPORT" МЧЖ</t>
  </si>
  <si>
    <t>304991355</t>
  </si>
  <si>
    <t>241110082555521/2197376</t>
  </si>
  <si>
    <t>"ORTIQXON BIZNES" МЧЖ</t>
  </si>
  <si>
    <t>310771935</t>
  </si>
  <si>
    <t>Умумийси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</si>
</sst>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-;\-* #,##0.00_-;_-* &quot;-&quot;??_-;_-@_-"/>
    <numFmt numFmtId="165" formatCode="#,##0.0"/>
    <numFmt numFmtId="166" formatCode="_-* #,##0.00\ _₽_-;\-* #,##0.00\ _₽_-;_-* &quot;-&quot;??\ _₽_-;_-@_-"/>
    <numFmt numFmtId="168" formatCode="_-* #,##0.00\ _с_ў_м_-;\-* #,##0.00\ _с_ў_м_-;_-* &quot;-&quot;??\ _с_ў_м_-;_-@_-"/>
    <numFmt numFmtId="170" formatCode="_-* #,##0.00_р_._-;\-* #,##0.00_р_._-;_-* &quot;-&quot;??_р_._-;_-@_-"/>
    <numFmt numFmtId="171" formatCode="#\ ##0"/>
    <numFmt numFmtId="172" formatCode="#\ ##0.00"/>
    <numFmt numFmtId="173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1" fillId="0" borderId="0"/>
    <xf numFmtId="0" fontId="2" fillId="0" borderId="0"/>
    <xf numFmtId="166" fontId="3" fillId="0" borderId="0" applyFont="0" applyFill="0" applyBorder="0" applyAlignment="0" applyProtection="0"/>
    <xf numFmtId="0" fontId="1" fillId="0" borderId="0"/>
    <xf numFmtId="0" fontId="4" fillId="0" borderId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3" borderId="0" applyNumberFormat="0" applyBorder="0" applyAlignment="0" applyProtection="0"/>
    <xf numFmtId="0" fontId="15" fillId="0" borderId="0"/>
    <xf numFmtId="0" fontId="5" fillId="0" borderId="0" applyFont="0" applyFill="0" applyBorder="0" applyAlignment="0" applyProtection="0"/>
  </cellStyleXfs>
  <cellXfs count="174">
    <xf numFmtId="0" fontId="0" fillId="0" borderId="0" xfId="0"/>
    <xf numFmtId="165" fontId="7" fillId="0" borderId="0" xfId="9" applyNumberFormat="1" applyFont="1" applyAlignment="1">
      <alignment horizontal="center" vertical="center" wrapText="1"/>
    </xf>
    <xf numFmtId="0" fontId="7" fillId="0" borderId="0" xfId="9" applyFont="1" applyAlignment="1">
      <alignment horizontal="center" vertical="center" wrapText="1"/>
    </xf>
    <xf numFmtId="0" fontId="7" fillId="0" borderId="0" xfId="9" applyFont="1"/>
    <xf numFmtId="0" fontId="7" fillId="0" borderId="0" xfId="9" applyFont="1" applyAlignment="1">
      <alignment horizontal="center" vertical="center"/>
    </xf>
    <xf numFmtId="0" fontId="7" fillId="0" borderId="0" xfId="9" applyNumberFormat="1" applyFont="1" applyAlignment="1">
      <alignment horizontal="center" vertical="center" wrapText="1"/>
    </xf>
    <xf numFmtId="3" fontId="7" fillId="0" borderId="0" xfId="9" applyNumberFormat="1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9" applyNumberFormat="1" applyFont="1" applyFill="1" applyBorder="1" applyAlignment="1">
      <alignment horizontal="center" vertical="center" wrapText="1"/>
    </xf>
    <xf numFmtId="0" fontId="6" fillId="5" borderId="1" xfId="9" applyNumberFormat="1" applyFont="1" applyFill="1" applyBorder="1" applyAlignment="1">
      <alignment horizontal="center" vertical="center"/>
    </xf>
    <xf numFmtId="0" fontId="6" fillId="5" borderId="1" xfId="9" applyNumberFormat="1" applyFont="1" applyFill="1" applyBorder="1" applyAlignment="1">
      <alignment horizontal="center" vertical="center" wrapText="1"/>
    </xf>
    <xf numFmtId="3" fontId="6" fillId="5" borderId="1" xfId="9" applyNumberFormat="1" applyFont="1" applyFill="1" applyBorder="1" applyAlignment="1">
      <alignment horizontal="center" vertical="center" wrapText="1"/>
    </xf>
    <xf numFmtId="0" fontId="6" fillId="5" borderId="1" xfId="9" applyFont="1" applyFill="1" applyBorder="1" applyAlignment="1">
      <alignment horizontal="center" vertical="center" wrapText="1"/>
    </xf>
    <xf numFmtId="0" fontId="8" fillId="5" borderId="4" xfId="9" applyFont="1" applyFill="1" applyBorder="1" applyAlignment="1">
      <alignment horizontal="left" vertical="center"/>
    </xf>
    <xf numFmtId="0" fontId="6" fillId="5" borderId="5" xfId="9" applyFont="1" applyFill="1" applyBorder="1" applyAlignment="1">
      <alignment horizontal="center" vertical="center" wrapText="1"/>
    </xf>
    <xf numFmtId="0" fontId="6" fillId="5" borderId="5" xfId="9" applyNumberFormat="1" applyFont="1" applyFill="1" applyBorder="1" applyAlignment="1">
      <alignment horizontal="center" vertical="center" wrapText="1"/>
    </xf>
    <xf numFmtId="165" fontId="7" fillId="0" borderId="0" xfId="9" applyNumberFormat="1" applyFont="1" applyFill="1" applyAlignment="1">
      <alignment horizontal="center" vertical="center" wrapText="1"/>
    </xf>
    <xf numFmtId="0" fontId="7" fillId="0" borderId="0" xfId="9" applyFont="1" applyFill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4" xfId="10" applyFont="1" applyFill="1" applyBorder="1" applyAlignment="1">
      <alignment horizontal="center" vertical="center" wrapText="1"/>
    </xf>
    <xf numFmtId="3" fontId="7" fillId="0" borderId="1" xfId="10" applyNumberFormat="1" applyFont="1" applyFill="1" applyBorder="1" applyAlignment="1">
      <alignment horizontal="center" vertical="center" wrapText="1"/>
    </xf>
    <xf numFmtId="165" fontId="7" fillId="0" borderId="4" xfId="11" applyNumberFormat="1" applyFont="1" applyFill="1" applyBorder="1" applyAlignment="1" applyProtection="1">
      <alignment horizontal="right" vertical="center" wrapText="1"/>
    </xf>
    <xf numFmtId="165" fontId="7" fillId="0" borderId="1" xfId="10" applyNumberFormat="1" applyFont="1" applyFill="1" applyBorder="1" applyAlignment="1">
      <alignment horizontal="right" vertical="center" wrapText="1"/>
    </xf>
    <xf numFmtId="0" fontId="7" fillId="0" borderId="0" xfId="9" applyFont="1" applyFill="1"/>
    <xf numFmtId="1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3" fontId="6" fillId="0" borderId="1" xfId="9" applyNumberFormat="1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/>
    </xf>
    <xf numFmtId="0" fontId="7" fillId="0" borderId="5" xfId="9" applyFont="1" applyBorder="1" applyAlignment="1">
      <alignment horizontal="center" vertical="center" wrapText="1"/>
    </xf>
    <xf numFmtId="0" fontId="7" fillId="0" borderId="5" xfId="9" applyNumberFormat="1" applyFont="1" applyBorder="1" applyAlignment="1">
      <alignment horizontal="center" vertical="center" wrapText="1"/>
    </xf>
    <xf numFmtId="49" fontId="7" fillId="0" borderId="5" xfId="9" applyNumberFormat="1" applyFont="1" applyBorder="1" applyAlignment="1">
      <alignment horizontal="center" vertical="center" wrapText="1"/>
    </xf>
    <xf numFmtId="165" fontId="6" fillId="0" borderId="1" xfId="9" applyNumberFormat="1" applyFont="1" applyBorder="1" applyAlignment="1">
      <alignment horizontal="right" vertical="center" wrapText="1"/>
    </xf>
    <xf numFmtId="49" fontId="6" fillId="5" borderId="5" xfId="9" applyNumberFormat="1" applyFont="1" applyFill="1" applyBorder="1" applyAlignment="1">
      <alignment horizontal="center" vertical="center" wrapText="1"/>
    </xf>
    <xf numFmtId="165" fontId="6" fillId="5" borderId="1" xfId="9" applyNumberFormat="1" applyFont="1" applyFill="1" applyBorder="1" applyAlignment="1">
      <alignment horizontal="right" vertical="center" wrapText="1"/>
    </xf>
    <xf numFmtId="3" fontId="7" fillId="2" borderId="1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right" vertical="center" wrapText="1"/>
    </xf>
    <xf numFmtId="171" fontId="7" fillId="0" borderId="0" xfId="9" applyNumberFormat="1" applyFont="1" applyAlignment="1">
      <alignment horizontal="center" vertical="center" wrapText="1"/>
    </xf>
    <xf numFmtId="3" fontId="7" fillId="0" borderId="1" xfId="9" applyNumberFormat="1" applyFont="1" applyFill="1" applyBorder="1" applyAlignment="1">
      <alignment horizontal="center" vertical="center" wrapText="1"/>
    </xf>
    <xf numFmtId="165" fontId="7" fillId="2" borderId="1" xfId="9" applyNumberFormat="1" applyFont="1" applyFill="1" applyBorder="1" applyAlignment="1">
      <alignment horizontal="right" vertical="center" wrapText="1"/>
    </xf>
    <xf numFmtId="172" fontId="7" fillId="2" borderId="0" xfId="9" applyNumberFormat="1" applyFont="1" applyFill="1" applyAlignment="1">
      <alignment horizontal="center" vertical="center" wrapText="1"/>
    </xf>
    <xf numFmtId="0" fontId="7" fillId="2" borderId="0" xfId="9" applyFont="1" applyFill="1" applyAlignment="1">
      <alignment horizontal="center" vertical="center" wrapText="1"/>
    </xf>
    <xf numFmtId="0" fontId="7" fillId="2" borderId="0" xfId="9" applyFont="1" applyFill="1"/>
    <xf numFmtId="165" fontId="6" fillId="0" borderId="1" xfId="9" applyNumberFormat="1" applyFont="1" applyBorder="1" applyAlignment="1">
      <alignment horizontal="center" vertical="center" wrapText="1"/>
    </xf>
    <xf numFmtId="3" fontId="7" fillId="0" borderId="1" xfId="9" applyNumberFormat="1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7" fillId="0" borderId="4" xfId="9" applyFont="1" applyFill="1" applyBorder="1" applyAlignment="1">
      <alignment horizontal="center" vertical="center" wrapText="1"/>
    </xf>
    <xf numFmtId="165" fontId="7" fillId="0" borderId="1" xfId="9" applyNumberFormat="1" applyFont="1" applyFill="1" applyBorder="1" applyAlignment="1">
      <alignment horizontal="center" vertical="center" wrapText="1"/>
    </xf>
    <xf numFmtId="165" fontId="7" fillId="0" borderId="1" xfId="9" applyNumberFormat="1" applyFont="1" applyFill="1" applyBorder="1" applyAlignment="1">
      <alignment horizontal="right" vertical="center" wrapText="1"/>
    </xf>
    <xf numFmtId="165" fontId="9" fillId="0" borderId="1" xfId="12" applyNumberFormat="1" applyFont="1" applyFill="1" applyBorder="1" applyAlignment="1" applyProtection="1">
      <alignment horizontal="right" vertical="center"/>
    </xf>
    <xf numFmtId="165" fontId="7" fillId="0" borderId="4" xfId="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165" fontId="7" fillId="0" borderId="7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10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65" fontId="6" fillId="0" borderId="4" xfId="9" applyNumberFormat="1" applyFont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3" fontId="7" fillId="0" borderId="7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73" fontId="7" fillId="0" borderId="1" xfId="0" applyNumberFormat="1" applyFont="1" applyBorder="1" applyAlignment="1">
      <alignment horizontal="center" vertical="center" wrapText="1"/>
    </xf>
    <xf numFmtId="165" fontId="7" fillId="0" borderId="1" xfId="8" applyNumberFormat="1" applyFont="1" applyBorder="1" applyAlignment="1">
      <alignment horizontal="right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164" fontId="7" fillId="2" borderId="1" xfId="6" applyFont="1" applyFill="1" applyBorder="1" applyAlignment="1">
      <alignment vertical="center" wrapText="1"/>
    </xf>
    <xf numFmtId="4" fontId="7" fillId="0" borderId="0" xfId="9" applyNumberFormat="1" applyFont="1" applyFill="1" applyAlignment="1">
      <alignment horizontal="center" vertical="center" wrapText="1"/>
    </xf>
    <xf numFmtId="3" fontId="6" fillId="0" borderId="1" xfId="9" applyNumberFormat="1" applyFont="1" applyBorder="1" applyAlignment="1">
      <alignment horizontal="right" vertical="center" wrapText="1"/>
    </xf>
    <xf numFmtId="0" fontId="9" fillId="0" borderId="1" xfId="9" applyFont="1" applyBorder="1" applyAlignment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13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3" fontId="7" fillId="0" borderId="1" xfId="9" applyNumberFormat="1" applyFont="1" applyBorder="1" applyAlignment="1">
      <alignment horizontal="right" vertical="center" wrapText="1"/>
    </xf>
    <xf numFmtId="0" fontId="9" fillId="0" borderId="1" xfId="9" applyFont="1" applyBorder="1" applyAlignment="1">
      <alignment horizontal="center" vertical="center" wrapText="1"/>
    </xf>
    <xf numFmtId="3" fontId="9" fillId="0" borderId="2" xfId="9" applyNumberFormat="1" applyFont="1" applyBorder="1" applyAlignment="1">
      <alignment horizontal="center" vertical="center" wrapText="1"/>
    </xf>
    <xf numFmtId="0" fontId="9" fillId="0" borderId="2" xfId="9" applyFont="1" applyBorder="1" applyAlignment="1">
      <alignment horizontal="center" vertical="center" wrapText="1"/>
    </xf>
    <xf numFmtId="0" fontId="9" fillId="0" borderId="1" xfId="9" applyNumberFormat="1" applyFont="1" applyBorder="1" applyAlignment="1">
      <alignment horizontal="center" vertical="center" wrapText="1"/>
    </xf>
    <xf numFmtId="49" fontId="9" fillId="0" borderId="1" xfId="9" applyNumberFormat="1" applyFont="1" applyBorder="1" applyAlignment="1">
      <alignment horizontal="center" vertical="center" wrapText="1"/>
    </xf>
    <xf numFmtId="3" fontId="9" fillId="0" borderId="1" xfId="9" applyNumberFormat="1" applyFont="1" applyBorder="1" applyAlignment="1">
      <alignment horizontal="center" vertical="center" wrapText="1"/>
    </xf>
    <xf numFmtId="165" fontId="9" fillId="0" borderId="1" xfId="9" applyNumberFormat="1" applyFont="1" applyBorder="1" applyAlignment="1">
      <alignment horizontal="right" vertical="center" wrapText="1"/>
    </xf>
    <xf numFmtId="165" fontId="9" fillId="0" borderId="1" xfId="9" applyNumberFormat="1" applyFont="1" applyBorder="1" applyAlignment="1">
      <alignment vertical="center" wrapText="1"/>
    </xf>
    <xf numFmtId="3" fontId="14" fillId="0" borderId="1" xfId="9" applyNumberFormat="1" applyFont="1" applyBorder="1" applyAlignment="1">
      <alignment horizontal="center" vertical="center" wrapText="1"/>
    </xf>
    <xf numFmtId="0" fontId="14" fillId="0" borderId="1" xfId="9" applyFont="1" applyBorder="1" applyAlignment="1">
      <alignment horizontal="center" vertical="center"/>
    </xf>
    <xf numFmtId="3" fontId="14" fillId="0" borderId="1" xfId="9" applyNumberFormat="1" applyFont="1" applyBorder="1" applyAlignment="1">
      <alignment horizontal="right" vertical="center" wrapText="1"/>
    </xf>
    <xf numFmtId="0" fontId="7" fillId="0" borderId="1" xfId="14" applyFont="1" applyFill="1" applyBorder="1" applyAlignment="1">
      <alignment horizontal="center" vertical="center" wrapText="1"/>
    </xf>
    <xf numFmtId="49" fontId="7" fillId="0" borderId="1" xfId="14" applyNumberFormat="1" applyFont="1" applyFill="1" applyBorder="1" applyAlignment="1">
      <alignment horizontal="center" vertical="center" wrapText="1"/>
    </xf>
    <xf numFmtId="165" fontId="7" fillId="0" borderId="1" xfId="15" applyNumberFormat="1" applyFont="1" applyFill="1" applyBorder="1" applyAlignment="1">
      <alignment horizontal="right" vertical="center" wrapText="1"/>
    </xf>
    <xf numFmtId="0" fontId="7" fillId="0" borderId="0" xfId="9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5" fontId="7" fillId="0" borderId="0" xfId="9" applyNumberFormat="1" applyFont="1" applyFill="1" applyBorder="1" applyAlignment="1">
      <alignment horizontal="center" vertical="center" wrapText="1"/>
    </xf>
    <xf numFmtId="165" fontId="7" fillId="0" borderId="0" xfId="8" applyNumberFormat="1" applyFont="1" applyBorder="1" applyAlignment="1">
      <alignment horizontal="center" vertical="center" wrapText="1"/>
    </xf>
    <xf numFmtId="0" fontId="16" fillId="0" borderId="4" xfId="9" applyFont="1" applyFill="1" applyBorder="1" applyAlignment="1">
      <alignment horizontal="center" vertical="center" wrapText="1"/>
    </xf>
    <xf numFmtId="12" fontId="7" fillId="0" borderId="1" xfId="14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7" fillId="0" borderId="0" xfId="9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2" fontId="10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right" vertical="center"/>
    </xf>
    <xf numFmtId="12" fontId="10" fillId="0" borderId="1" xfId="0" applyNumberFormat="1" applyFont="1" applyBorder="1" applyAlignment="1">
      <alignment horizontal="center" vertical="center" wrapText="1"/>
    </xf>
    <xf numFmtId="165" fontId="7" fillId="0" borderId="1" xfId="9" applyNumberFormat="1" applyFont="1" applyBorder="1" applyAlignment="1">
      <alignment horizontal="right" vertical="center" wrapText="1"/>
    </xf>
    <xf numFmtId="14" fontId="9" fillId="0" borderId="1" xfId="0" applyNumberFormat="1" applyFont="1" applyFill="1" applyBorder="1" applyAlignment="1" applyProtection="1">
      <alignment horizontal="center" vertical="center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165" fontId="7" fillId="0" borderId="1" xfId="9" applyNumberFormat="1" applyFont="1" applyBorder="1" applyAlignment="1">
      <alignment horizontal="center" vertical="center" wrapText="1"/>
    </xf>
    <xf numFmtId="165" fontId="7" fillId="0" borderId="1" xfId="9" applyNumberFormat="1" applyFont="1" applyBorder="1" applyAlignment="1">
      <alignment vertical="center" wrapText="1"/>
    </xf>
    <xf numFmtId="3" fontId="7" fillId="0" borderId="2" xfId="9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9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65" fontId="7" fillId="0" borderId="8" xfId="8" applyNumberFormat="1" applyFont="1" applyBorder="1" applyAlignment="1">
      <alignment horizontal="right" vertical="center" wrapText="1"/>
    </xf>
    <xf numFmtId="1" fontId="7" fillId="0" borderId="1" xfId="0" applyNumberFormat="1" applyFont="1" applyFill="1" applyBorder="1" applyAlignment="1" applyProtection="1">
      <alignment vertical="center" wrapText="1"/>
    </xf>
    <xf numFmtId="1" fontId="7" fillId="0" borderId="0" xfId="0" applyNumberFormat="1" applyFont="1" applyFill="1" applyBorder="1" applyAlignment="1" applyProtection="1">
      <alignment vertical="center" wrapText="1"/>
    </xf>
    <xf numFmtId="1" fontId="7" fillId="0" borderId="9" xfId="0" applyNumberFormat="1" applyFont="1" applyBorder="1" applyAlignment="1">
      <alignment horizontal="center" vertical="center" wrapText="1"/>
    </xf>
    <xf numFmtId="49" fontId="7" fillId="0" borderId="1" xfId="9" applyNumberFormat="1" applyFont="1" applyBorder="1" applyAlignment="1">
      <alignment horizontal="center" vertical="center" wrapText="1"/>
    </xf>
    <xf numFmtId="165" fontId="7" fillId="0" borderId="1" xfId="12" applyNumberFormat="1" applyFont="1" applyBorder="1" applyAlignment="1">
      <alignment horizontal="right" vertical="center" wrapText="1"/>
    </xf>
    <xf numFmtId="165" fontId="7" fillId="0" borderId="4" xfId="12" applyNumberFormat="1" applyFont="1" applyBorder="1" applyAlignment="1">
      <alignment horizontal="right" vertical="center" wrapText="1"/>
    </xf>
    <xf numFmtId="0" fontId="7" fillId="6" borderId="0" xfId="9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5" fontId="7" fillId="0" borderId="1" xfId="12" applyNumberFormat="1" applyFont="1" applyFill="1" applyBorder="1" applyAlignment="1">
      <alignment horizontal="right" vertical="center" wrapText="1"/>
    </xf>
    <xf numFmtId="165" fontId="7" fillId="2" borderId="1" xfId="12" applyNumberFormat="1" applyFont="1" applyFill="1" applyBorder="1" applyAlignment="1">
      <alignment horizontal="right" vertical="center" wrapText="1"/>
    </xf>
    <xf numFmtId="165" fontId="7" fillId="6" borderId="0" xfId="9" applyNumberFormat="1" applyFont="1" applyFill="1" applyAlignment="1">
      <alignment horizontal="center" vertical="center" wrapText="1"/>
    </xf>
    <xf numFmtId="0" fontId="9" fillId="0" borderId="1" xfId="9" applyNumberFormat="1" applyFont="1" applyBorder="1" applyAlignment="1">
      <alignment horizontal="center" vertical="center"/>
    </xf>
    <xf numFmtId="0" fontId="9" fillId="0" borderId="1" xfId="10" applyFont="1" applyBorder="1" applyAlignment="1">
      <alignment horizontal="center" vertical="center" wrapText="1"/>
    </xf>
    <xf numFmtId="49" fontId="7" fillId="0" borderId="1" xfId="10" applyNumberFormat="1" applyFont="1" applyBorder="1" applyAlignment="1">
      <alignment horizontal="center" vertical="center" wrapText="1"/>
    </xf>
    <xf numFmtId="3" fontId="9" fillId="0" borderId="1" xfId="10" applyNumberFormat="1" applyFont="1" applyBorder="1" applyAlignment="1">
      <alignment horizontal="center" vertical="center" wrapText="1"/>
    </xf>
    <xf numFmtId="165" fontId="9" fillId="0" borderId="1" xfId="10" applyNumberFormat="1" applyFont="1" applyBorder="1" applyAlignment="1">
      <alignment horizontal="right" vertical="center" wrapText="1"/>
    </xf>
    <xf numFmtId="0" fontId="9" fillId="0" borderId="0" xfId="10" applyFont="1" applyAlignment="1">
      <alignment horizontal="center" vertical="center" wrapText="1"/>
    </xf>
    <xf numFmtId="3" fontId="6" fillId="0" borderId="1" xfId="9" applyNumberFormat="1" applyFont="1" applyFill="1" applyBorder="1" applyAlignment="1">
      <alignment horizontal="center" vertical="center" wrapText="1"/>
    </xf>
    <xf numFmtId="165" fontId="6" fillId="0" borderId="1" xfId="9" applyNumberFormat="1" applyFont="1" applyFill="1" applyBorder="1" applyAlignment="1">
      <alignment horizontal="right" vertical="center" wrapText="1"/>
    </xf>
    <xf numFmtId="0" fontId="6" fillId="5" borderId="4" xfId="9" applyFont="1" applyFill="1" applyBorder="1" applyAlignment="1">
      <alignment horizontal="left" vertical="center"/>
    </xf>
    <xf numFmtId="0" fontId="7" fillId="0" borderId="0" xfId="9" applyFont="1" applyFill="1" applyAlignment="1">
      <alignment horizontal="center" vertical="center"/>
    </xf>
    <xf numFmtId="0" fontId="7" fillId="0" borderId="0" xfId="9" applyNumberFormat="1" applyFont="1" applyFill="1" applyAlignment="1">
      <alignment horizontal="center" vertical="center" wrapText="1"/>
    </xf>
    <xf numFmtId="3" fontId="7" fillId="0" borderId="0" xfId="9" applyNumberFormat="1" applyFont="1" applyFill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6" fillId="4" borderId="0" xfId="9" applyFont="1" applyFill="1" applyAlignment="1">
      <alignment horizontal="center" vertical="center" wrapText="1"/>
    </xf>
    <xf numFmtId="0" fontId="6" fillId="5" borderId="2" xfId="9" applyFont="1" applyFill="1" applyBorder="1" applyAlignment="1">
      <alignment horizontal="center" vertical="center" wrapText="1"/>
    </xf>
    <xf numFmtId="0" fontId="6" fillId="5" borderId="3" xfId="9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9"/>
    <cellStyle name="Обычный 2 2" xfId="4"/>
    <cellStyle name="Обычный 2 2 2" xfId="1"/>
    <cellStyle name="Обычный 2 2 2 2" xfId="14"/>
    <cellStyle name="Обычный 2 3" xfId="5"/>
    <cellStyle name="Обычный 2 3 2" xfId="10"/>
    <cellStyle name="Обычный 4" xfId="2"/>
    <cellStyle name="Финансовый" xfId="6" builtinId="3"/>
    <cellStyle name="Финансовый 2" xfId="3"/>
    <cellStyle name="Финансовый 2 2" xfId="15"/>
    <cellStyle name="Финансовый 3" xfId="7"/>
    <cellStyle name="Финансовый 3 2" xfId="11"/>
    <cellStyle name="Финансовый 8" xfId="12"/>
    <cellStyle name="Финансовый 8 2" xfId="8"/>
    <cellStyle name="Хороши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bragimov\&#1056;&#1080;&#1085;&#1072;&#1090;\Work-2004\&#1060;&#1080;&#1085;&#1072;&#1085;&#1089;&#1080;&#1088;-2004\&#1057;&#1045;&#1056;&#1058;&#1048;&#1060;&#1048;&#1050;&#1040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retdinov-s\nss\&#1052;&#1086;&#1080;%20&#1076;&#1086;&#1082;&#1091;&#1084;&#1077;&#1085;&#1090;&#1099;\gjnht,%20rjhpby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Organi_upravleniya\Users\Admin\Downloads\Documents%20and%20Settings\10A05_MAY_1\&#1056;&#1072;&#1073;&#1086;&#1095;&#1080;&#1081;%20&#1089;&#1090;&#1086;&#1083;\&#1057;&#1084;&#1077;&#1090;&#1099;%20&#1085;&#1072;%202012&#1075;&#1074;%20&#1052;&#1080;&#1085;&#1092;&#1080;&#1085;\Documents%20and%20Settings\User\&#1056;&#1072;&#1073;&#1086;&#1095;&#1080;&#1081;%20&#1089;&#1090;&#1086;&#1083;\&#1055;&#1086;&#1088;&#1091;&#1095;&#1077;&#1085;&#1080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лог1"/>
      <sheetName val="INI"/>
      <sheetName val="ПРОПИСЬ"/>
      <sheetName val="№1"/>
      <sheetName val="200 ав"/>
      <sheetName val="200 рас"/>
      <sheetName val="200 4гр"/>
      <sheetName val="202"/>
      <sheetName val="203 аванс"/>
      <sheetName val="203 расчет"/>
      <sheetName val="203 4 гр"/>
      <sheetName val="200"/>
      <sheetName val="201"/>
      <sheetName val="203 квп"/>
      <sheetName val="№12"/>
      <sheetName val="№13"/>
      <sheetName val="№14"/>
      <sheetName val="№15"/>
      <sheetName val="№16"/>
      <sheetName val="№17"/>
      <sheetName val="№18"/>
      <sheetName val="№19"/>
      <sheetName val="Облсэс"/>
      <sheetName val="Обл СЭС 4 гурух"/>
      <sheetName val="_12"/>
      <sheetName val="_13"/>
      <sheetName val="_14"/>
      <sheetName val="_15"/>
      <sheetName val="_16"/>
      <sheetName val="_17"/>
      <sheetName val="_18"/>
      <sheetName val="_19"/>
      <sheetName val="Пр1э"/>
      <sheetName val="Список"/>
      <sheetName val=" ОблУНО"/>
      <sheetName val=" ОблУНО (1)"/>
      <sheetName val="Спорт"/>
      <sheetName val="ПТО "/>
      <sheetName val="Урганч Муз"/>
      <sheetName val="ОблИУУ"/>
      <sheetName val="stfrprtables"/>
    </sheetNames>
    <sheetDataSet>
      <sheetData sheetId="0"/>
      <sheetData sheetId="1"/>
      <sheetData sheetId="2"/>
      <sheetData sheetId="3"/>
      <sheetData sheetId="4"/>
      <sheetData sheetId="5">
        <row r="24">
          <cell r="J24">
            <v>10000</v>
          </cell>
        </row>
      </sheetData>
      <sheetData sheetId="6">
        <row r="27">
          <cell r="J27">
            <v>22505</v>
          </cell>
        </row>
      </sheetData>
      <sheetData sheetId="7">
        <row r="28">
          <cell r="J28">
            <v>52150.6</v>
          </cell>
        </row>
      </sheetData>
      <sheetData sheetId="8">
        <row r="27">
          <cell r="J27">
            <v>59800</v>
          </cell>
        </row>
      </sheetData>
      <sheetData sheetId="9">
        <row r="22">
          <cell r="J22">
            <v>6544</v>
          </cell>
        </row>
      </sheetData>
      <sheetData sheetId="10">
        <row r="50">
          <cell r="J50">
            <v>5900</v>
          </cell>
        </row>
      </sheetData>
      <sheetData sheetId="11">
        <row r="27">
          <cell r="J27">
            <v>37366.5</v>
          </cell>
        </row>
      </sheetData>
      <sheetData sheetId="12">
        <row r="29">
          <cell r="J29">
            <v>26000</v>
          </cell>
        </row>
      </sheetData>
      <sheetData sheetId="13">
        <row r="27">
          <cell r="J27">
            <v>1635</v>
          </cell>
        </row>
      </sheetData>
      <sheetData sheetId="14">
        <row r="27">
          <cell r="J27">
            <v>1000</v>
          </cell>
        </row>
      </sheetData>
      <sheetData sheetId="15">
        <row r="27">
          <cell r="J27">
            <v>1200</v>
          </cell>
        </row>
      </sheetData>
      <sheetData sheetId="16">
        <row r="27">
          <cell r="J27">
            <v>10658</v>
          </cell>
        </row>
      </sheetData>
      <sheetData sheetId="17">
        <row r="27">
          <cell r="J27">
            <v>18000</v>
          </cell>
        </row>
      </sheetData>
      <sheetData sheetId="18">
        <row r="27">
          <cell r="J27">
            <v>790</v>
          </cell>
        </row>
      </sheetData>
      <sheetData sheetId="19">
        <row r="27">
          <cell r="J27">
            <v>17</v>
          </cell>
        </row>
      </sheetData>
      <sheetData sheetId="20">
        <row r="27">
          <cell r="J27">
            <v>18</v>
          </cell>
        </row>
      </sheetData>
      <sheetData sheetId="21">
        <row r="27">
          <cell r="J27">
            <v>2230</v>
          </cell>
        </row>
      </sheetData>
      <sheetData sheetId="22">
        <row r="27">
          <cell r="J27">
            <v>39754</v>
          </cell>
        </row>
      </sheetData>
      <sheetData sheetId="23"/>
      <sheetData sheetId="24"/>
      <sheetData sheetId="25"/>
      <sheetData sheetId="26">
        <row r="27">
          <cell r="J27">
            <v>37366.5</v>
          </cell>
        </row>
      </sheetData>
      <sheetData sheetId="27"/>
      <sheetData sheetId="28">
        <row r="27">
          <cell r="J27">
            <v>1635</v>
          </cell>
        </row>
      </sheetData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S4">
            <v>167</v>
          </cell>
          <cell r="AT4">
            <v>166</v>
          </cell>
          <cell r="AV4">
            <v>170</v>
          </cell>
          <cell r="AW4">
            <v>169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S23">
            <v>167</v>
          </cell>
          <cell r="AT23">
            <v>166</v>
          </cell>
          <cell r="AV23">
            <v>170</v>
          </cell>
          <cell r="AW23">
            <v>169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S42">
            <v>167</v>
          </cell>
          <cell r="AT42">
            <v>166</v>
          </cell>
          <cell r="AV42">
            <v>170</v>
          </cell>
          <cell r="AW42">
            <v>169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S61">
            <v>167</v>
          </cell>
          <cell r="AT61">
            <v>166</v>
          </cell>
          <cell r="AV61">
            <v>170</v>
          </cell>
          <cell r="AW61">
            <v>169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S99">
            <v>167</v>
          </cell>
          <cell r="AT99">
            <v>166</v>
          </cell>
          <cell r="AV99">
            <v>170</v>
          </cell>
          <cell r="AW99">
            <v>169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S118">
            <v>167</v>
          </cell>
          <cell r="AT118">
            <v>166</v>
          </cell>
          <cell r="AV118">
            <v>170</v>
          </cell>
          <cell r="AW118">
            <v>169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S137">
            <v>167</v>
          </cell>
          <cell r="AT137">
            <v>166</v>
          </cell>
          <cell r="AV137">
            <v>170</v>
          </cell>
          <cell r="AW137">
            <v>169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S156">
            <v>167</v>
          </cell>
          <cell r="AT156">
            <v>166</v>
          </cell>
          <cell r="AV156">
            <v>170</v>
          </cell>
          <cell r="AW156">
            <v>169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  <sheetName val="ВВОД"/>
      <sheetName val="табли 4 местний совет"/>
      <sheetName val="ГТК_Минфин_факт"/>
      <sheetName val="Прогноз"/>
      <sheetName val="sheet1"/>
      <sheetName val="свод"/>
      <sheetName val="ходим"/>
      <sheetName val="НОММА-НОМ"/>
      <sheetName val="Вари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82">
          <cell r="B82">
            <v>26</v>
          </cell>
        </row>
      </sheetData>
      <sheetData sheetId="24">
        <row r="82">
          <cell r="B82">
            <v>26</v>
          </cell>
        </row>
      </sheetData>
      <sheetData sheetId="25">
        <row r="82">
          <cell r="B82">
            <v>26</v>
          </cell>
        </row>
      </sheetData>
      <sheetData sheetId="26">
        <row r="82">
          <cell r="B82">
            <v>1</v>
          </cell>
        </row>
      </sheetData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  <sheetName val="Data input"/>
      <sheetName val="План пр-ва_1"/>
      <sheetName val="План продаж_1"/>
      <sheetName val="ГТК_Минфин_факт"/>
      <sheetName val="Прогноз"/>
      <sheetName val="md5"/>
      <sheetName val="진행 data (2)"/>
      <sheetName val="Macro1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jnht, rjhpbyf"/>
      <sheetName val="Варианты"/>
      <sheetName val="Фориш 2003"/>
      <sheetName val="URGDSPL"/>
      <sheetName val="Лист1"/>
      <sheetName val="효율계획(당월)"/>
      <sheetName val="gjnht,_rjhpbyf"/>
      <sheetName val="Фориш_2003"/>
      <sheetName val="Results"/>
      <sheetName val="Store"/>
      <sheetName val="Трест02-28факт "/>
      <sheetName val="Зан-ть(р-ны)"/>
      <sheetName val="Тахлил туловчи"/>
      <sheetName val="BESHKENT"/>
      <sheetName val="физ.тон"/>
      <sheetName val="режа"/>
      <sheetName val="????(??)"/>
      <sheetName val="Курс"/>
      <sheetName val="Топливо-энергия"/>
      <sheetName val="Прогноз"/>
      <sheetName val="Ер Ресурс"/>
      <sheetName val="Массив"/>
      <sheetName val="____(__)"/>
      <sheetName val="gjnht,_rjhpbyf1"/>
      <sheetName val="Фориш_20031"/>
      <sheetName val="Трест02-28факт_"/>
      <sheetName val="Тахлил_туловчи"/>
      <sheetName val="gjnht,_rjhpbyf2"/>
      <sheetName val="Фориш_20032"/>
      <sheetName val="Трест02-28факт_1"/>
      <sheetName val="Тахлил_туловчи1"/>
      <sheetName val="физ_тон"/>
      <sheetName val="Ер_Ресурс"/>
      <sheetName val="gjnht,_rjhpbyf4"/>
      <sheetName val="Фориш_20034"/>
      <sheetName val="Трест02-28факт_3"/>
      <sheetName val="Тахлил_туловчи3"/>
      <sheetName val="физ_тон2"/>
      <sheetName val="Ер_Ресурс2"/>
      <sheetName val="gjnht,_rjhpbyf3"/>
      <sheetName val="Фориш_20033"/>
      <sheetName val="Трест02-28факт_2"/>
      <sheetName val="Тахлил_туловчи2"/>
      <sheetName val="физ_тон1"/>
      <sheetName val="Ер_Ресурс1"/>
      <sheetName val="жиззах янги раз"/>
      <sheetName val="ГТК_Минфин_факт"/>
      <sheetName val="KAT2344"/>
      <sheetName val="для ГАКа"/>
      <sheetName val="gjnht,_rjhpbyf5"/>
      <sheetName val="Фориш_20035"/>
      <sheetName val="Трест02-28факт_4"/>
      <sheetName val="Тахлил_туловчи4"/>
      <sheetName val="физ_тон3"/>
      <sheetName val="Ер_Ресурс3"/>
      <sheetName val="жиззах_янги_раз"/>
      <sheetName val="База"/>
      <sheetName val="Data input"/>
      <sheetName val="gjnht,_rjhpbyf6"/>
      <sheetName val="Фориш_20036"/>
      <sheetName val="Тахлил_туловчи5"/>
      <sheetName val="Трест02-28факт_5"/>
      <sheetName val="физ_тон4"/>
      <sheetName val="Ер_Ресурс4"/>
      <sheetName val="жиззах_янги_раз1"/>
      <sheetName val="для_ГАКа"/>
      <sheetName val="Data_input"/>
      <sheetName val="для_ГАКа1"/>
      <sheetName val="gjnht,_rjhpbyf7"/>
      <sheetName val="Фориш_20037"/>
      <sheetName val="Трест02-28факт_6"/>
      <sheetName val="Тахлил_туловчи6"/>
      <sheetName val="физ_тон5"/>
      <sheetName val="Ер_Ресурс5"/>
      <sheetName val="жиззах_янги_раз2"/>
      <sheetName val="Data_input1"/>
      <sheetName val="gjnht,_rjhpbyf8"/>
      <sheetName val="Фориш_20038"/>
      <sheetName val="Тахлил_туловчи7"/>
      <sheetName val="Трест02-28факт_7"/>
      <sheetName val="физ_тон6"/>
      <sheetName val="Ер_Ресурс6"/>
      <sheetName val="жиззах_янги_раз3"/>
      <sheetName val="для_ГАКа2"/>
      <sheetName val="Data_input2"/>
      <sheetName val="gjnht,_rjhpbyf9"/>
      <sheetName val="Фориш_20039"/>
      <sheetName val="Тахлил_туловчи8"/>
      <sheetName val="Трест02-28факт_8"/>
      <sheetName val="физ_тон7"/>
      <sheetName val="Ер_Ресурс7"/>
      <sheetName val="жиззах_янги_раз4"/>
      <sheetName val="для_ГАКа3"/>
      <sheetName val="Data_input3"/>
      <sheetName val="gjnht,_rjhpbyf10"/>
      <sheetName val="Фориш_200310"/>
      <sheetName val="Тахлил_туловчи9"/>
      <sheetName val="Трест02-28факт_9"/>
      <sheetName val="физ_тон8"/>
      <sheetName val="Ер_Ресурс8"/>
      <sheetName val="жиззах_янги_раз5"/>
      <sheetName val="для_ГАКа4"/>
      <sheetName val="Data_input4"/>
      <sheetName val="оборот"/>
      <sheetName val="ВВОД"/>
      <sheetName val="План пр-ва_1"/>
      <sheetName val="План продаж_1"/>
      <sheetName val="Локально-ресурсная ведомость"/>
      <sheetName val="gjnht,_rjhpbyf11"/>
      <sheetName val="Фориш_200311"/>
      <sheetName val="Трест02-28факт_10"/>
      <sheetName val="Тахлил_туловчи10"/>
      <sheetName val="физ_тон9"/>
      <sheetName val="Ер_Ресурс9"/>
      <sheetName val="для_ГАКа5"/>
      <sheetName val="Доход 2008"/>
      <sheetName val="1-шакл"/>
      <sheetName val="gjnht,_rjhpbyf13"/>
      <sheetName val="Фориш_200313"/>
      <sheetName val="Трест02-28факт_12"/>
      <sheetName val="Тахлил_туловчи12"/>
      <sheetName val="физ_тон11"/>
      <sheetName val="Ер_Ресурс11"/>
      <sheetName val="жиззах_янги_раз7"/>
      <sheetName val="для_ГАКа7"/>
      <sheetName val="Data_input6"/>
      <sheetName val="План_пр-ва_11"/>
      <sheetName val="План_продаж_11"/>
      <sheetName val="Локально-ресурсная_ведомость1"/>
      <sheetName val="gjnht,_rjhpbyf12"/>
      <sheetName val="Фориш_200312"/>
      <sheetName val="Трест02-28факт_11"/>
      <sheetName val="Тахлил_туловчи11"/>
      <sheetName val="физ_тон10"/>
      <sheetName val="Ер_Ресурс10"/>
      <sheetName val="жиззах_янги_раз6"/>
      <sheetName val="для_ГАКа6"/>
      <sheetName val="Data_input5"/>
      <sheetName val="План_пр-ва_1"/>
      <sheetName val="План_продаж_1"/>
      <sheetName val="Локально-ресурсная_ведом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/>
      <sheetData sheetId="106" refreshError="1"/>
      <sheetData sheetId="107" refreshError="1"/>
      <sheetData sheetId="108" refreshError="1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c"/>
      <sheetName val="Лист3"/>
      <sheetName val="Svod_OBL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лог1"/>
      <sheetName val="INI"/>
      <sheetName val="ПРОПИСЬ"/>
      <sheetName val="100-110-расчет"/>
      <sheetName val="100-110-аванс"/>
      <sheetName val="100-110-IV"/>
      <sheetName val="100-082-расчет"/>
      <sheetName val="100-082-аванс"/>
      <sheetName val="100-82-IV"/>
      <sheetName val="100-110-79"/>
      <sheetName val="№5"/>
    </sheetNames>
    <sheetDataSet>
      <sheetData sheetId="0" refreshError="1"/>
      <sheetData sheetId="1" refreshError="1"/>
      <sheetData sheetId="2">
        <row r="61">
          <cell r="A61" t="str">
            <v xml:space="preserve">Бир минг сум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табли_4_местний_совет"/>
      <sheetName val="Пункт"/>
      <sheetName val="G1"/>
      <sheetName val="ўз"/>
      <sheetName val="Массив"/>
      <sheetName val="Гай пахта"/>
      <sheetName val="Лист2"/>
      <sheetName val="Увед по льготникам"/>
      <sheetName val="УРГАНЧ_ТУМАН2"/>
      <sheetName val="Урганч_т2"/>
      <sheetName val="ХИВА_ТУМАН2"/>
      <sheetName val="Хива_т2"/>
      <sheetName val="ХАЗОРАСП_ТУМАН2"/>
      <sheetName val="Хазарасп_т2"/>
      <sheetName val="ГУРЛАН_ТУМАН2"/>
      <sheetName val="Гурлан_т2"/>
      <sheetName val="ШОВОТ_ТУМАН2"/>
      <sheetName val="Шовот_т2"/>
      <sheetName val="ЯНГИАРИК_ТУМАН2"/>
      <sheetName val="Янгиарик_т2"/>
      <sheetName val="КУШКУПИР_ТУМАН2"/>
      <sheetName val="Кошкупир_т2"/>
      <sheetName val="БОГОТ_ТУМАН2"/>
      <sheetName val="Богот_т2"/>
      <sheetName val="ХОНКА_ТУМАН2"/>
      <sheetName val="Хонка_т2"/>
      <sheetName val="ЯНГИБОЗОР_ТУМАН2"/>
      <sheetName val="Янгибозор_т2"/>
      <sheetName val="туманлар_буйича_жами2"/>
      <sheetName val="БогѾт_т2"/>
      <sheetName val="63-_протокол_(4)"/>
      <sheetName val="уюшмага10,09_холатига"/>
      <sheetName val="Фориш_2003"/>
      <sheetName val="ПРОПИСЬ"/>
      <sheetName val="табли_4_местний_совет1"/>
      <sheetName val="УРГАНЧ_ТУМАН3"/>
      <sheetName val="Урганч_т3"/>
      <sheetName val="ХИВА_ТУМАН3"/>
      <sheetName val="Хива_т3"/>
      <sheetName val="ХАЗОРАСП_ТУМАН3"/>
      <sheetName val="Хазарасп_т3"/>
      <sheetName val="ГУРЛАН_ТУМАН3"/>
      <sheetName val="Гурлан_т3"/>
      <sheetName val="ШОВОТ_ТУМАН3"/>
      <sheetName val="Шовот_т3"/>
      <sheetName val="ЯНГИАРИК_ТУМАН3"/>
      <sheetName val="Янгиарик_т3"/>
      <sheetName val="КУШКУПИР_ТУМАН3"/>
      <sheetName val="Кошкупир_т3"/>
      <sheetName val="БОГОТ_ТУМАН3"/>
      <sheetName val="Богот_т3"/>
      <sheetName val="ХОНКА_ТУМАН3"/>
      <sheetName val="Хонка_т3"/>
      <sheetName val="ЯНГИБОЗОР_ТУМАН3"/>
      <sheetName val="Янгибозор_т3"/>
      <sheetName val="туманлар_буйича_жами3"/>
      <sheetName val="БогѾт_т3"/>
      <sheetName val="63-_протокол_(4)1"/>
      <sheetName val="уюшмага10,09_холатига1"/>
      <sheetName val="Фориш_20031"/>
      <sheetName val="Maktablar_Tegmang"/>
      <sheetName val="Results"/>
      <sheetName val="Нарх"/>
      <sheetName val="F000562_XXX (2)"/>
      <sheetName val="оборот"/>
      <sheetName val="Богот璸q_x0000_"/>
      <sheetName val=""/>
      <sheetName val="project planner"/>
      <sheetName val="Богот璸q"/>
      <sheetName val="Богот璸q_"/>
      <sheetName val="i&amp;a"/>
      <sheetName val="RED47"/>
      <sheetName val="Oglavlenie"/>
      <sheetName val="c"/>
      <sheetName val="Prog. rost tarifov"/>
      <sheetName val="Лист1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T302"/>
  <sheetViews>
    <sheetView tabSelected="1" zoomScale="70" zoomScaleNormal="70" zoomScaleSheetLayoutView="70" workbookViewId="0">
      <pane ySplit="6" topLeftCell="A7" activePane="bottomLeft" state="frozen"/>
      <selection activeCell="D18" sqref="D18"/>
      <selection pane="bottomLeft" activeCell="D18" sqref="D18"/>
    </sheetView>
  </sheetViews>
  <sheetFormatPr defaultRowHeight="15.75" outlineLevelRow="1" x14ac:dyDescent="0.25"/>
  <cols>
    <col min="1" max="1" width="9.85546875" style="17" customWidth="1"/>
    <col min="2" max="2" width="14.140625" style="164" customWidth="1"/>
    <col min="3" max="3" width="30.28515625" style="17" customWidth="1"/>
    <col min="4" max="4" width="24" style="17" customWidth="1"/>
    <col min="5" max="5" width="22.42578125" style="17" customWidth="1"/>
    <col min="6" max="6" width="26.85546875" style="165" customWidth="1"/>
    <col min="7" max="7" width="42" style="17" customWidth="1"/>
    <col min="8" max="8" width="33.7109375" style="17" customWidth="1"/>
    <col min="9" max="9" width="29.85546875" style="17" customWidth="1"/>
    <col min="10" max="10" width="26" style="166" customWidth="1"/>
    <col min="11" max="12" width="24.5703125" style="166" customWidth="1"/>
    <col min="13" max="13" width="23.42578125" style="16" hidden="1" customWidth="1"/>
    <col min="14" max="14" width="19.7109375" style="16" hidden="1" customWidth="1"/>
    <col min="15" max="15" width="14.42578125" style="17" bestFit="1" customWidth="1"/>
    <col min="16" max="16" width="11.140625" style="17" bestFit="1" customWidth="1"/>
    <col min="17" max="17" width="9.140625" style="17"/>
    <col min="18" max="18" width="14.42578125" style="17" bestFit="1" customWidth="1"/>
    <col min="19" max="249" width="9.140625" style="17"/>
    <col min="250" max="250" width="4.42578125" style="17" bestFit="1" customWidth="1"/>
    <col min="251" max="251" width="17.42578125" style="17" customWidth="1"/>
    <col min="252" max="254" width="29.7109375" style="17" customWidth="1"/>
    <col min="255" max="255" width="20.7109375" style="17" customWidth="1"/>
    <col min="256" max="256" width="29.7109375" style="17" customWidth="1"/>
    <col min="257" max="257" width="25.140625" style="17" customWidth="1"/>
    <col min="258" max="260" width="29.7109375" style="17" customWidth="1"/>
    <col min="261" max="505" width="9.140625" style="17"/>
    <col min="506" max="506" width="4.42578125" style="17" bestFit="1" customWidth="1"/>
    <col min="507" max="507" width="17.42578125" style="17" customWidth="1"/>
    <col min="508" max="510" width="29.7109375" style="17" customWidth="1"/>
    <col min="511" max="511" width="20.7109375" style="17" customWidth="1"/>
    <col min="512" max="512" width="29.7109375" style="17" customWidth="1"/>
    <col min="513" max="513" width="25.140625" style="17" customWidth="1"/>
    <col min="514" max="516" width="29.7109375" style="17" customWidth="1"/>
    <col min="517" max="761" width="9.140625" style="17"/>
    <col min="762" max="762" width="4.42578125" style="17" bestFit="1" customWidth="1"/>
    <col min="763" max="763" width="17.42578125" style="17" customWidth="1"/>
    <col min="764" max="766" width="29.7109375" style="17" customWidth="1"/>
    <col min="767" max="767" width="20.7109375" style="17" customWidth="1"/>
    <col min="768" max="768" width="29.7109375" style="17" customWidth="1"/>
    <col min="769" max="769" width="25.140625" style="17" customWidth="1"/>
    <col min="770" max="772" width="29.7109375" style="17" customWidth="1"/>
    <col min="773" max="1017" width="9.140625" style="17"/>
    <col min="1018" max="1018" width="4.42578125" style="17" bestFit="1" customWidth="1"/>
    <col min="1019" max="1019" width="17.42578125" style="17" customWidth="1"/>
    <col min="1020" max="1022" width="29.7109375" style="17" customWidth="1"/>
    <col min="1023" max="1023" width="20.7109375" style="17" customWidth="1"/>
    <col min="1024" max="1024" width="29.7109375" style="17" customWidth="1"/>
    <col min="1025" max="1025" width="25.140625" style="17" customWidth="1"/>
    <col min="1026" max="1028" width="29.7109375" style="17" customWidth="1"/>
    <col min="1029" max="1273" width="9.140625" style="17"/>
    <col min="1274" max="1274" width="4.42578125" style="17" bestFit="1" customWidth="1"/>
    <col min="1275" max="1275" width="17.42578125" style="17" customWidth="1"/>
    <col min="1276" max="1278" width="29.7109375" style="17" customWidth="1"/>
    <col min="1279" max="1279" width="20.7109375" style="17" customWidth="1"/>
    <col min="1280" max="1280" width="29.7109375" style="17" customWidth="1"/>
    <col min="1281" max="1281" width="25.140625" style="17" customWidth="1"/>
    <col min="1282" max="1284" width="29.7109375" style="17" customWidth="1"/>
    <col min="1285" max="1529" width="9.140625" style="17"/>
    <col min="1530" max="1530" width="4.42578125" style="17" bestFit="1" customWidth="1"/>
    <col min="1531" max="1531" width="17.42578125" style="17" customWidth="1"/>
    <col min="1532" max="1534" width="29.7109375" style="17" customWidth="1"/>
    <col min="1535" max="1535" width="20.7109375" style="17" customWidth="1"/>
    <col min="1536" max="1536" width="29.7109375" style="17" customWidth="1"/>
    <col min="1537" max="1537" width="25.140625" style="17" customWidth="1"/>
    <col min="1538" max="1540" width="29.7109375" style="17" customWidth="1"/>
    <col min="1541" max="1785" width="9.140625" style="17"/>
    <col min="1786" max="1786" width="4.42578125" style="17" bestFit="1" customWidth="1"/>
    <col min="1787" max="1787" width="17.42578125" style="17" customWidth="1"/>
    <col min="1788" max="1790" width="29.7109375" style="17" customWidth="1"/>
    <col min="1791" max="1791" width="20.7109375" style="17" customWidth="1"/>
    <col min="1792" max="1792" width="29.7109375" style="17" customWidth="1"/>
    <col min="1793" max="1793" width="25.140625" style="17" customWidth="1"/>
    <col min="1794" max="1796" width="29.7109375" style="17" customWidth="1"/>
    <col min="1797" max="2041" width="9.140625" style="17"/>
    <col min="2042" max="2042" width="4.42578125" style="17" bestFit="1" customWidth="1"/>
    <col min="2043" max="2043" width="17.42578125" style="17" customWidth="1"/>
    <col min="2044" max="2046" width="29.7109375" style="17" customWidth="1"/>
    <col min="2047" max="2047" width="20.7109375" style="17" customWidth="1"/>
    <col min="2048" max="2048" width="29.7109375" style="17" customWidth="1"/>
    <col min="2049" max="2049" width="25.140625" style="17" customWidth="1"/>
    <col min="2050" max="2052" width="29.7109375" style="17" customWidth="1"/>
    <col min="2053" max="2297" width="9.140625" style="17"/>
    <col min="2298" max="2298" width="4.42578125" style="17" bestFit="1" customWidth="1"/>
    <col min="2299" max="2299" width="17.42578125" style="17" customWidth="1"/>
    <col min="2300" max="2302" width="29.7109375" style="17" customWidth="1"/>
    <col min="2303" max="2303" width="20.7109375" style="17" customWidth="1"/>
    <col min="2304" max="2304" width="29.7109375" style="17" customWidth="1"/>
    <col min="2305" max="2305" width="25.140625" style="17" customWidth="1"/>
    <col min="2306" max="2308" width="29.7109375" style="17" customWidth="1"/>
    <col min="2309" max="2553" width="9.140625" style="17"/>
    <col min="2554" max="2554" width="4.42578125" style="17" bestFit="1" customWidth="1"/>
    <col min="2555" max="2555" width="17.42578125" style="17" customWidth="1"/>
    <col min="2556" max="2558" width="29.7109375" style="17" customWidth="1"/>
    <col min="2559" max="2559" width="20.7109375" style="17" customWidth="1"/>
    <col min="2560" max="2560" width="29.7109375" style="17" customWidth="1"/>
    <col min="2561" max="2561" width="25.140625" style="17" customWidth="1"/>
    <col min="2562" max="2564" width="29.7109375" style="17" customWidth="1"/>
    <col min="2565" max="2809" width="9.140625" style="17"/>
    <col min="2810" max="2810" width="4.42578125" style="17" bestFit="1" customWidth="1"/>
    <col min="2811" max="2811" width="17.42578125" style="17" customWidth="1"/>
    <col min="2812" max="2814" width="29.7109375" style="17" customWidth="1"/>
    <col min="2815" max="2815" width="20.7109375" style="17" customWidth="1"/>
    <col min="2816" max="2816" width="29.7109375" style="17" customWidth="1"/>
    <col min="2817" max="2817" width="25.140625" style="17" customWidth="1"/>
    <col min="2818" max="2820" width="29.7109375" style="17" customWidth="1"/>
    <col min="2821" max="3065" width="9.140625" style="17"/>
    <col min="3066" max="3066" width="4.42578125" style="17" bestFit="1" customWidth="1"/>
    <col min="3067" max="3067" width="17.42578125" style="17" customWidth="1"/>
    <col min="3068" max="3070" width="29.7109375" style="17" customWidth="1"/>
    <col min="3071" max="3071" width="20.7109375" style="17" customWidth="1"/>
    <col min="3072" max="3072" width="29.7109375" style="17" customWidth="1"/>
    <col min="3073" max="3073" width="25.140625" style="17" customWidth="1"/>
    <col min="3074" max="3076" width="29.7109375" style="17" customWidth="1"/>
    <col min="3077" max="3321" width="9.140625" style="17"/>
    <col min="3322" max="3322" width="4.42578125" style="17" bestFit="1" customWidth="1"/>
    <col min="3323" max="3323" width="17.42578125" style="17" customWidth="1"/>
    <col min="3324" max="3326" width="29.7109375" style="17" customWidth="1"/>
    <col min="3327" max="3327" width="20.7109375" style="17" customWidth="1"/>
    <col min="3328" max="3328" width="29.7109375" style="17" customWidth="1"/>
    <col min="3329" max="3329" width="25.140625" style="17" customWidth="1"/>
    <col min="3330" max="3332" width="29.7109375" style="17" customWidth="1"/>
    <col min="3333" max="3577" width="9.140625" style="17"/>
    <col min="3578" max="3578" width="4.42578125" style="17" bestFit="1" customWidth="1"/>
    <col min="3579" max="3579" width="17.42578125" style="17" customWidth="1"/>
    <col min="3580" max="3582" width="29.7109375" style="17" customWidth="1"/>
    <col min="3583" max="3583" width="20.7109375" style="17" customWidth="1"/>
    <col min="3584" max="3584" width="29.7109375" style="17" customWidth="1"/>
    <col min="3585" max="3585" width="25.140625" style="17" customWidth="1"/>
    <col min="3586" max="3588" width="29.7109375" style="17" customWidth="1"/>
    <col min="3589" max="3833" width="9.140625" style="17"/>
    <col min="3834" max="3834" width="4.42578125" style="17" bestFit="1" customWidth="1"/>
    <col min="3835" max="3835" width="17.42578125" style="17" customWidth="1"/>
    <col min="3836" max="3838" width="29.7109375" style="17" customWidth="1"/>
    <col min="3839" max="3839" width="20.7109375" style="17" customWidth="1"/>
    <col min="3840" max="3840" width="29.7109375" style="17" customWidth="1"/>
    <col min="3841" max="3841" width="25.140625" style="17" customWidth="1"/>
    <col min="3842" max="3844" width="29.7109375" style="17" customWidth="1"/>
    <col min="3845" max="4089" width="9.140625" style="17"/>
    <col min="4090" max="4090" width="4.42578125" style="17" bestFit="1" customWidth="1"/>
    <col min="4091" max="4091" width="17.42578125" style="17" customWidth="1"/>
    <col min="4092" max="4094" width="29.7109375" style="17" customWidth="1"/>
    <col min="4095" max="4095" width="20.7109375" style="17" customWidth="1"/>
    <col min="4096" max="4096" width="29.7109375" style="17" customWidth="1"/>
    <col min="4097" max="4097" width="25.140625" style="17" customWidth="1"/>
    <col min="4098" max="4100" width="29.7109375" style="17" customWidth="1"/>
    <col min="4101" max="4345" width="9.140625" style="17"/>
    <col min="4346" max="4346" width="4.42578125" style="17" bestFit="1" customWidth="1"/>
    <col min="4347" max="4347" width="17.42578125" style="17" customWidth="1"/>
    <col min="4348" max="4350" width="29.7109375" style="17" customWidth="1"/>
    <col min="4351" max="4351" width="20.7109375" style="17" customWidth="1"/>
    <col min="4352" max="4352" width="29.7109375" style="17" customWidth="1"/>
    <col min="4353" max="4353" width="25.140625" style="17" customWidth="1"/>
    <col min="4354" max="4356" width="29.7109375" style="17" customWidth="1"/>
    <col min="4357" max="4601" width="9.140625" style="17"/>
    <col min="4602" max="4602" width="4.42578125" style="17" bestFit="1" customWidth="1"/>
    <col min="4603" max="4603" width="17.42578125" style="17" customWidth="1"/>
    <col min="4604" max="4606" width="29.7109375" style="17" customWidth="1"/>
    <col min="4607" max="4607" width="20.7109375" style="17" customWidth="1"/>
    <col min="4608" max="4608" width="29.7109375" style="17" customWidth="1"/>
    <col min="4609" max="4609" width="25.140625" style="17" customWidth="1"/>
    <col min="4610" max="4612" width="29.7109375" style="17" customWidth="1"/>
    <col min="4613" max="4857" width="9.140625" style="17"/>
    <col min="4858" max="4858" width="4.42578125" style="17" bestFit="1" customWidth="1"/>
    <col min="4859" max="4859" width="17.42578125" style="17" customWidth="1"/>
    <col min="4860" max="4862" width="29.7109375" style="17" customWidth="1"/>
    <col min="4863" max="4863" width="20.7109375" style="17" customWidth="1"/>
    <col min="4864" max="4864" width="29.7109375" style="17" customWidth="1"/>
    <col min="4865" max="4865" width="25.140625" style="17" customWidth="1"/>
    <col min="4866" max="4868" width="29.7109375" style="17" customWidth="1"/>
    <col min="4869" max="5113" width="9.140625" style="17"/>
    <col min="5114" max="5114" width="4.42578125" style="17" bestFit="1" customWidth="1"/>
    <col min="5115" max="5115" width="17.42578125" style="17" customWidth="1"/>
    <col min="5116" max="5118" width="29.7109375" style="17" customWidth="1"/>
    <col min="5119" max="5119" width="20.7109375" style="17" customWidth="1"/>
    <col min="5120" max="5120" width="29.7109375" style="17" customWidth="1"/>
    <col min="5121" max="5121" width="25.140625" style="17" customWidth="1"/>
    <col min="5122" max="5124" width="29.7109375" style="17" customWidth="1"/>
    <col min="5125" max="5369" width="9.140625" style="17"/>
    <col min="5370" max="5370" width="4.42578125" style="17" bestFit="1" customWidth="1"/>
    <col min="5371" max="5371" width="17.42578125" style="17" customWidth="1"/>
    <col min="5372" max="5374" width="29.7109375" style="17" customWidth="1"/>
    <col min="5375" max="5375" width="20.7109375" style="17" customWidth="1"/>
    <col min="5376" max="5376" width="29.7109375" style="17" customWidth="1"/>
    <col min="5377" max="5377" width="25.140625" style="17" customWidth="1"/>
    <col min="5378" max="5380" width="29.7109375" style="17" customWidth="1"/>
    <col min="5381" max="5625" width="9.140625" style="17"/>
    <col min="5626" max="5626" width="4.42578125" style="17" bestFit="1" customWidth="1"/>
    <col min="5627" max="5627" width="17.42578125" style="17" customWidth="1"/>
    <col min="5628" max="5630" width="29.7109375" style="17" customWidth="1"/>
    <col min="5631" max="5631" width="20.7109375" style="17" customWidth="1"/>
    <col min="5632" max="5632" width="29.7109375" style="17" customWidth="1"/>
    <col min="5633" max="5633" width="25.140625" style="17" customWidth="1"/>
    <col min="5634" max="5636" width="29.7109375" style="17" customWidth="1"/>
    <col min="5637" max="5881" width="9.140625" style="17"/>
    <col min="5882" max="5882" width="4.42578125" style="17" bestFit="1" customWidth="1"/>
    <col min="5883" max="5883" width="17.42578125" style="17" customWidth="1"/>
    <col min="5884" max="5886" width="29.7109375" style="17" customWidth="1"/>
    <col min="5887" max="5887" width="20.7109375" style="17" customWidth="1"/>
    <col min="5888" max="5888" width="29.7109375" style="17" customWidth="1"/>
    <col min="5889" max="5889" width="25.140625" style="17" customWidth="1"/>
    <col min="5890" max="5892" width="29.7109375" style="17" customWidth="1"/>
    <col min="5893" max="6137" width="9.140625" style="17"/>
    <col min="6138" max="6138" width="4.42578125" style="17" bestFit="1" customWidth="1"/>
    <col min="6139" max="6139" width="17.42578125" style="17" customWidth="1"/>
    <col min="6140" max="6142" width="29.7109375" style="17" customWidth="1"/>
    <col min="6143" max="6143" width="20.7109375" style="17" customWidth="1"/>
    <col min="6144" max="6144" width="29.7109375" style="17" customWidth="1"/>
    <col min="6145" max="6145" width="25.140625" style="17" customWidth="1"/>
    <col min="6146" max="6148" width="29.7109375" style="17" customWidth="1"/>
    <col min="6149" max="6393" width="9.140625" style="17"/>
    <col min="6394" max="6394" width="4.42578125" style="17" bestFit="1" customWidth="1"/>
    <col min="6395" max="6395" width="17.42578125" style="17" customWidth="1"/>
    <col min="6396" max="6398" width="29.7109375" style="17" customWidth="1"/>
    <col min="6399" max="6399" width="20.7109375" style="17" customWidth="1"/>
    <col min="6400" max="6400" width="29.7109375" style="17" customWidth="1"/>
    <col min="6401" max="6401" width="25.140625" style="17" customWidth="1"/>
    <col min="6402" max="6404" width="29.7109375" style="17" customWidth="1"/>
    <col min="6405" max="6649" width="9.140625" style="17"/>
    <col min="6650" max="6650" width="4.42578125" style="17" bestFit="1" customWidth="1"/>
    <col min="6651" max="6651" width="17.42578125" style="17" customWidth="1"/>
    <col min="6652" max="6654" width="29.7109375" style="17" customWidth="1"/>
    <col min="6655" max="6655" width="20.7109375" style="17" customWidth="1"/>
    <col min="6656" max="6656" width="29.7109375" style="17" customWidth="1"/>
    <col min="6657" max="6657" width="25.140625" style="17" customWidth="1"/>
    <col min="6658" max="6660" width="29.7109375" style="17" customWidth="1"/>
    <col min="6661" max="6905" width="9.140625" style="17"/>
    <col min="6906" max="6906" width="4.42578125" style="17" bestFit="1" customWidth="1"/>
    <col min="6907" max="6907" width="17.42578125" style="17" customWidth="1"/>
    <col min="6908" max="6910" width="29.7109375" style="17" customWidth="1"/>
    <col min="6911" max="6911" width="20.7109375" style="17" customWidth="1"/>
    <col min="6912" max="6912" width="29.7109375" style="17" customWidth="1"/>
    <col min="6913" max="6913" width="25.140625" style="17" customWidth="1"/>
    <col min="6914" max="6916" width="29.7109375" style="17" customWidth="1"/>
    <col min="6917" max="7161" width="9.140625" style="17"/>
    <col min="7162" max="7162" width="4.42578125" style="17" bestFit="1" customWidth="1"/>
    <col min="7163" max="7163" width="17.42578125" style="17" customWidth="1"/>
    <col min="7164" max="7166" width="29.7109375" style="17" customWidth="1"/>
    <col min="7167" max="7167" width="20.7109375" style="17" customWidth="1"/>
    <col min="7168" max="7168" width="29.7109375" style="17" customWidth="1"/>
    <col min="7169" max="7169" width="25.140625" style="17" customWidth="1"/>
    <col min="7170" max="7172" width="29.7109375" style="17" customWidth="1"/>
    <col min="7173" max="7417" width="9.140625" style="17"/>
    <col min="7418" max="7418" width="4.42578125" style="17" bestFit="1" customWidth="1"/>
    <col min="7419" max="7419" width="17.42578125" style="17" customWidth="1"/>
    <col min="7420" max="7422" width="29.7109375" style="17" customWidth="1"/>
    <col min="7423" max="7423" width="20.7109375" style="17" customWidth="1"/>
    <col min="7424" max="7424" width="29.7109375" style="17" customWidth="1"/>
    <col min="7425" max="7425" width="25.140625" style="17" customWidth="1"/>
    <col min="7426" max="7428" width="29.7109375" style="17" customWidth="1"/>
    <col min="7429" max="7673" width="9.140625" style="17"/>
    <col min="7674" max="7674" width="4.42578125" style="17" bestFit="1" customWidth="1"/>
    <col min="7675" max="7675" width="17.42578125" style="17" customWidth="1"/>
    <col min="7676" max="7678" width="29.7109375" style="17" customWidth="1"/>
    <col min="7679" max="7679" width="20.7109375" style="17" customWidth="1"/>
    <col min="7680" max="7680" width="29.7109375" style="17" customWidth="1"/>
    <col min="7681" max="7681" width="25.140625" style="17" customWidth="1"/>
    <col min="7682" max="7684" width="29.7109375" style="17" customWidth="1"/>
    <col min="7685" max="7929" width="9.140625" style="17"/>
    <col min="7930" max="7930" width="4.42578125" style="17" bestFit="1" customWidth="1"/>
    <col min="7931" max="7931" width="17.42578125" style="17" customWidth="1"/>
    <col min="7932" max="7934" width="29.7109375" style="17" customWidth="1"/>
    <col min="7935" max="7935" width="20.7109375" style="17" customWidth="1"/>
    <col min="7936" max="7936" width="29.7109375" style="17" customWidth="1"/>
    <col min="7937" max="7937" width="25.140625" style="17" customWidth="1"/>
    <col min="7938" max="7940" width="29.7109375" style="17" customWidth="1"/>
    <col min="7941" max="8185" width="9.140625" style="17"/>
    <col min="8186" max="8186" width="4.42578125" style="17" bestFit="1" customWidth="1"/>
    <col min="8187" max="8187" width="17.42578125" style="17" customWidth="1"/>
    <col min="8188" max="8190" width="29.7109375" style="17" customWidth="1"/>
    <col min="8191" max="8191" width="20.7109375" style="17" customWidth="1"/>
    <col min="8192" max="8192" width="29.7109375" style="17" customWidth="1"/>
    <col min="8193" max="8193" width="25.140625" style="17" customWidth="1"/>
    <col min="8194" max="8196" width="29.7109375" style="17" customWidth="1"/>
    <col min="8197" max="8441" width="9.140625" style="17"/>
    <col min="8442" max="8442" width="4.42578125" style="17" bestFit="1" customWidth="1"/>
    <col min="8443" max="8443" width="17.42578125" style="17" customWidth="1"/>
    <col min="8444" max="8446" width="29.7109375" style="17" customWidth="1"/>
    <col min="8447" max="8447" width="20.7109375" style="17" customWidth="1"/>
    <col min="8448" max="8448" width="29.7109375" style="17" customWidth="1"/>
    <col min="8449" max="8449" width="25.140625" style="17" customWidth="1"/>
    <col min="8450" max="8452" width="29.7109375" style="17" customWidth="1"/>
    <col min="8453" max="8697" width="9.140625" style="17"/>
    <col min="8698" max="8698" width="4.42578125" style="17" bestFit="1" customWidth="1"/>
    <col min="8699" max="8699" width="17.42578125" style="17" customWidth="1"/>
    <col min="8700" max="8702" width="29.7109375" style="17" customWidth="1"/>
    <col min="8703" max="8703" width="20.7109375" style="17" customWidth="1"/>
    <col min="8704" max="8704" width="29.7109375" style="17" customWidth="1"/>
    <col min="8705" max="8705" width="25.140625" style="17" customWidth="1"/>
    <col min="8706" max="8708" width="29.7109375" style="17" customWidth="1"/>
    <col min="8709" max="8953" width="9.140625" style="17"/>
    <col min="8954" max="8954" width="4.42578125" style="17" bestFit="1" customWidth="1"/>
    <col min="8955" max="8955" width="17.42578125" style="17" customWidth="1"/>
    <col min="8956" max="8958" width="29.7109375" style="17" customWidth="1"/>
    <col min="8959" max="8959" width="20.7109375" style="17" customWidth="1"/>
    <col min="8960" max="8960" width="29.7109375" style="17" customWidth="1"/>
    <col min="8961" max="8961" width="25.140625" style="17" customWidth="1"/>
    <col min="8962" max="8964" width="29.7109375" style="17" customWidth="1"/>
    <col min="8965" max="9209" width="9.140625" style="17"/>
    <col min="9210" max="9210" width="4.42578125" style="17" bestFit="1" customWidth="1"/>
    <col min="9211" max="9211" width="17.42578125" style="17" customWidth="1"/>
    <col min="9212" max="9214" width="29.7109375" style="17" customWidth="1"/>
    <col min="9215" max="9215" width="20.7109375" style="17" customWidth="1"/>
    <col min="9216" max="9216" width="29.7109375" style="17" customWidth="1"/>
    <col min="9217" max="9217" width="25.140625" style="17" customWidth="1"/>
    <col min="9218" max="9220" width="29.7109375" style="17" customWidth="1"/>
    <col min="9221" max="9465" width="9.140625" style="17"/>
    <col min="9466" max="9466" width="4.42578125" style="17" bestFit="1" customWidth="1"/>
    <col min="9467" max="9467" width="17.42578125" style="17" customWidth="1"/>
    <col min="9468" max="9470" width="29.7109375" style="17" customWidth="1"/>
    <col min="9471" max="9471" width="20.7109375" style="17" customWidth="1"/>
    <col min="9472" max="9472" width="29.7109375" style="17" customWidth="1"/>
    <col min="9473" max="9473" width="25.140625" style="17" customWidth="1"/>
    <col min="9474" max="9476" width="29.7109375" style="17" customWidth="1"/>
    <col min="9477" max="9721" width="9.140625" style="17"/>
    <col min="9722" max="9722" width="4.42578125" style="17" bestFit="1" customWidth="1"/>
    <col min="9723" max="9723" width="17.42578125" style="17" customWidth="1"/>
    <col min="9724" max="9726" width="29.7109375" style="17" customWidth="1"/>
    <col min="9727" max="9727" width="20.7109375" style="17" customWidth="1"/>
    <col min="9728" max="9728" width="29.7109375" style="17" customWidth="1"/>
    <col min="9729" max="9729" width="25.140625" style="17" customWidth="1"/>
    <col min="9730" max="9732" width="29.7109375" style="17" customWidth="1"/>
    <col min="9733" max="9977" width="9.140625" style="17"/>
    <col min="9978" max="9978" width="4.42578125" style="17" bestFit="1" customWidth="1"/>
    <col min="9979" max="9979" width="17.42578125" style="17" customWidth="1"/>
    <col min="9980" max="9982" width="29.7109375" style="17" customWidth="1"/>
    <col min="9983" max="9983" width="20.7109375" style="17" customWidth="1"/>
    <col min="9984" max="9984" width="29.7109375" style="17" customWidth="1"/>
    <col min="9985" max="9985" width="25.140625" style="17" customWidth="1"/>
    <col min="9986" max="9988" width="29.7109375" style="17" customWidth="1"/>
    <col min="9989" max="10233" width="9.140625" style="17"/>
    <col min="10234" max="10234" width="4.42578125" style="17" bestFit="1" customWidth="1"/>
    <col min="10235" max="10235" width="17.42578125" style="17" customWidth="1"/>
    <col min="10236" max="10238" width="29.7109375" style="17" customWidth="1"/>
    <col min="10239" max="10239" width="20.7109375" style="17" customWidth="1"/>
    <col min="10240" max="10240" width="29.7109375" style="17" customWidth="1"/>
    <col min="10241" max="10241" width="25.140625" style="17" customWidth="1"/>
    <col min="10242" max="10244" width="29.7109375" style="17" customWidth="1"/>
    <col min="10245" max="10489" width="9.140625" style="17"/>
    <col min="10490" max="10490" width="4.42578125" style="17" bestFit="1" customWidth="1"/>
    <col min="10491" max="10491" width="17.42578125" style="17" customWidth="1"/>
    <col min="10492" max="10494" width="29.7109375" style="17" customWidth="1"/>
    <col min="10495" max="10495" width="20.7109375" style="17" customWidth="1"/>
    <col min="10496" max="10496" width="29.7109375" style="17" customWidth="1"/>
    <col min="10497" max="10497" width="25.140625" style="17" customWidth="1"/>
    <col min="10498" max="10500" width="29.7109375" style="17" customWidth="1"/>
    <col min="10501" max="10745" width="9.140625" style="17"/>
    <col min="10746" max="10746" width="4.42578125" style="17" bestFit="1" customWidth="1"/>
    <col min="10747" max="10747" width="17.42578125" style="17" customWidth="1"/>
    <col min="10748" max="10750" width="29.7109375" style="17" customWidth="1"/>
    <col min="10751" max="10751" width="20.7109375" style="17" customWidth="1"/>
    <col min="10752" max="10752" width="29.7109375" style="17" customWidth="1"/>
    <col min="10753" max="10753" width="25.140625" style="17" customWidth="1"/>
    <col min="10754" max="10756" width="29.7109375" style="17" customWidth="1"/>
    <col min="10757" max="11001" width="9.140625" style="17"/>
    <col min="11002" max="11002" width="4.42578125" style="17" bestFit="1" customWidth="1"/>
    <col min="11003" max="11003" width="17.42578125" style="17" customWidth="1"/>
    <col min="11004" max="11006" width="29.7109375" style="17" customWidth="1"/>
    <col min="11007" max="11007" width="20.7109375" style="17" customWidth="1"/>
    <col min="11008" max="11008" width="29.7109375" style="17" customWidth="1"/>
    <col min="11009" max="11009" width="25.140625" style="17" customWidth="1"/>
    <col min="11010" max="11012" width="29.7109375" style="17" customWidth="1"/>
    <col min="11013" max="11257" width="9.140625" style="17"/>
    <col min="11258" max="11258" width="4.42578125" style="17" bestFit="1" customWidth="1"/>
    <col min="11259" max="11259" width="17.42578125" style="17" customWidth="1"/>
    <col min="11260" max="11262" width="29.7109375" style="17" customWidth="1"/>
    <col min="11263" max="11263" width="20.7109375" style="17" customWidth="1"/>
    <col min="11264" max="11264" width="29.7109375" style="17" customWidth="1"/>
    <col min="11265" max="11265" width="25.140625" style="17" customWidth="1"/>
    <col min="11266" max="11268" width="29.7109375" style="17" customWidth="1"/>
    <col min="11269" max="11513" width="9.140625" style="17"/>
    <col min="11514" max="11514" width="4.42578125" style="17" bestFit="1" customWidth="1"/>
    <col min="11515" max="11515" width="17.42578125" style="17" customWidth="1"/>
    <col min="11516" max="11518" width="29.7109375" style="17" customWidth="1"/>
    <col min="11519" max="11519" width="20.7109375" style="17" customWidth="1"/>
    <col min="11520" max="11520" width="29.7109375" style="17" customWidth="1"/>
    <col min="11521" max="11521" width="25.140625" style="17" customWidth="1"/>
    <col min="11522" max="11524" width="29.7109375" style="17" customWidth="1"/>
    <col min="11525" max="11769" width="9.140625" style="17"/>
    <col min="11770" max="11770" width="4.42578125" style="17" bestFit="1" customWidth="1"/>
    <col min="11771" max="11771" width="17.42578125" style="17" customWidth="1"/>
    <col min="11772" max="11774" width="29.7109375" style="17" customWidth="1"/>
    <col min="11775" max="11775" width="20.7109375" style="17" customWidth="1"/>
    <col min="11776" max="11776" width="29.7109375" style="17" customWidth="1"/>
    <col min="11777" max="11777" width="25.140625" style="17" customWidth="1"/>
    <col min="11778" max="11780" width="29.7109375" style="17" customWidth="1"/>
    <col min="11781" max="12025" width="9.140625" style="17"/>
    <col min="12026" max="12026" width="4.42578125" style="17" bestFit="1" customWidth="1"/>
    <col min="12027" max="12027" width="17.42578125" style="17" customWidth="1"/>
    <col min="12028" max="12030" width="29.7109375" style="17" customWidth="1"/>
    <col min="12031" max="12031" width="20.7109375" style="17" customWidth="1"/>
    <col min="12032" max="12032" width="29.7109375" style="17" customWidth="1"/>
    <col min="12033" max="12033" width="25.140625" style="17" customWidth="1"/>
    <col min="12034" max="12036" width="29.7109375" style="17" customWidth="1"/>
    <col min="12037" max="12281" width="9.140625" style="17"/>
    <col min="12282" max="12282" width="4.42578125" style="17" bestFit="1" customWidth="1"/>
    <col min="12283" max="12283" width="17.42578125" style="17" customWidth="1"/>
    <col min="12284" max="12286" width="29.7109375" style="17" customWidth="1"/>
    <col min="12287" max="12287" width="20.7109375" style="17" customWidth="1"/>
    <col min="12288" max="12288" width="29.7109375" style="17" customWidth="1"/>
    <col min="12289" max="12289" width="25.140625" style="17" customWidth="1"/>
    <col min="12290" max="12292" width="29.7109375" style="17" customWidth="1"/>
    <col min="12293" max="12537" width="9.140625" style="17"/>
    <col min="12538" max="12538" width="4.42578125" style="17" bestFit="1" customWidth="1"/>
    <col min="12539" max="12539" width="17.42578125" style="17" customWidth="1"/>
    <col min="12540" max="12542" width="29.7109375" style="17" customWidth="1"/>
    <col min="12543" max="12543" width="20.7109375" style="17" customWidth="1"/>
    <col min="12544" max="12544" width="29.7109375" style="17" customWidth="1"/>
    <col min="12545" max="12545" width="25.140625" style="17" customWidth="1"/>
    <col min="12546" max="12548" width="29.7109375" style="17" customWidth="1"/>
    <col min="12549" max="12793" width="9.140625" style="17"/>
    <col min="12794" max="12794" width="4.42578125" style="17" bestFit="1" customWidth="1"/>
    <col min="12795" max="12795" width="17.42578125" style="17" customWidth="1"/>
    <col min="12796" max="12798" width="29.7109375" style="17" customWidth="1"/>
    <col min="12799" max="12799" width="20.7109375" style="17" customWidth="1"/>
    <col min="12800" max="12800" width="29.7109375" style="17" customWidth="1"/>
    <col min="12801" max="12801" width="25.140625" style="17" customWidth="1"/>
    <col min="12802" max="12804" width="29.7109375" style="17" customWidth="1"/>
    <col min="12805" max="13049" width="9.140625" style="17"/>
    <col min="13050" max="13050" width="4.42578125" style="17" bestFit="1" customWidth="1"/>
    <col min="13051" max="13051" width="17.42578125" style="17" customWidth="1"/>
    <col min="13052" max="13054" width="29.7109375" style="17" customWidth="1"/>
    <col min="13055" max="13055" width="20.7109375" style="17" customWidth="1"/>
    <col min="13056" max="13056" width="29.7109375" style="17" customWidth="1"/>
    <col min="13057" max="13057" width="25.140625" style="17" customWidth="1"/>
    <col min="13058" max="13060" width="29.7109375" style="17" customWidth="1"/>
    <col min="13061" max="13305" width="9.140625" style="17"/>
    <col min="13306" max="13306" width="4.42578125" style="17" bestFit="1" customWidth="1"/>
    <col min="13307" max="13307" width="17.42578125" style="17" customWidth="1"/>
    <col min="13308" max="13310" width="29.7109375" style="17" customWidth="1"/>
    <col min="13311" max="13311" width="20.7109375" style="17" customWidth="1"/>
    <col min="13312" max="13312" width="29.7109375" style="17" customWidth="1"/>
    <col min="13313" max="13313" width="25.140625" style="17" customWidth="1"/>
    <col min="13314" max="13316" width="29.7109375" style="17" customWidth="1"/>
    <col min="13317" max="13561" width="9.140625" style="17"/>
    <col min="13562" max="13562" width="4.42578125" style="17" bestFit="1" customWidth="1"/>
    <col min="13563" max="13563" width="17.42578125" style="17" customWidth="1"/>
    <col min="13564" max="13566" width="29.7109375" style="17" customWidth="1"/>
    <col min="13567" max="13567" width="20.7109375" style="17" customWidth="1"/>
    <col min="13568" max="13568" width="29.7109375" style="17" customWidth="1"/>
    <col min="13569" max="13569" width="25.140625" style="17" customWidth="1"/>
    <col min="13570" max="13572" width="29.7109375" style="17" customWidth="1"/>
    <col min="13573" max="13817" width="9.140625" style="17"/>
    <col min="13818" max="13818" width="4.42578125" style="17" bestFit="1" customWidth="1"/>
    <col min="13819" max="13819" width="17.42578125" style="17" customWidth="1"/>
    <col min="13820" max="13822" width="29.7109375" style="17" customWidth="1"/>
    <col min="13823" max="13823" width="20.7109375" style="17" customWidth="1"/>
    <col min="13824" max="13824" width="29.7109375" style="17" customWidth="1"/>
    <col min="13825" max="13825" width="25.140625" style="17" customWidth="1"/>
    <col min="13826" max="13828" width="29.7109375" style="17" customWidth="1"/>
    <col min="13829" max="14073" width="9.140625" style="17"/>
    <col min="14074" max="14074" width="4.42578125" style="17" bestFit="1" customWidth="1"/>
    <col min="14075" max="14075" width="17.42578125" style="17" customWidth="1"/>
    <col min="14076" max="14078" width="29.7109375" style="17" customWidth="1"/>
    <col min="14079" max="14079" width="20.7109375" style="17" customWidth="1"/>
    <col min="14080" max="14080" width="29.7109375" style="17" customWidth="1"/>
    <col min="14081" max="14081" width="25.140625" style="17" customWidth="1"/>
    <col min="14082" max="14084" width="29.7109375" style="17" customWidth="1"/>
    <col min="14085" max="14329" width="9.140625" style="17"/>
    <col min="14330" max="14330" width="4.42578125" style="17" bestFit="1" customWidth="1"/>
    <col min="14331" max="14331" width="17.42578125" style="17" customWidth="1"/>
    <col min="14332" max="14334" width="29.7109375" style="17" customWidth="1"/>
    <col min="14335" max="14335" width="20.7109375" style="17" customWidth="1"/>
    <col min="14336" max="14336" width="29.7109375" style="17" customWidth="1"/>
    <col min="14337" max="14337" width="25.140625" style="17" customWidth="1"/>
    <col min="14338" max="14340" width="29.7109375" style="17" customWidth="1"/>
    <col min="14341" max="14585" width="9.140625" style="17"/>
    <col min="14586" max="14586" width="4.42578125" style="17" bestFit="1" customWidth="1"/>
    <col min="14587" max="14587" width="17.42578125" style="17" customWidth="1"/>
    <col min="14588" max="14590" width="29.7109375" style="17" customWidth="1"/>
    <col min="14591" max="14591" width="20.7109375" style="17" customWidth="1"/>
    <col min="14592" max="14592" width="29.7109375" style="17" customWidth="1"/>
    <col min="14593" max="14593" width="25.140625" style="17" customWidth="1"/>
    <col min="14594" max="14596" width="29.7109375" style="17" customWidth="1"/>
    <col min="14597" max="14841" width="9.140625" style="17"/>
    <col min="14842" max="14842" width="4.42578125" style="17" bestFit="1" customWidth="1"/>
    <col min="14843" max="14843" width="17.42578125" style="17" customWidth="1"/>
    <col min="14844" max="14846" width="29.7109375" style="17" customWidth="1"/>
    <col min="14847" max="14847" width="20.7109375" style="17" customWidth="1"/>
    <col min="14848" max="14848" width="29.7109375" style="17" customWidth="1"/>
    <col min="14849" max="14849" width="25.140625" style="17" customWidth="1"/>
    <col min="14850" max="14852" width="29.7109375" style="17" customWidth="1"/>
    <col min="14853" max="15097" width="9.140625" style="17"/>
    <col min="15098" max="15098" width="4.42578125" style="17" bestFit="1" customWidth="1"/>
    <col min="15099" max="15099" width="17.42578125" style="17" customWidth="1"/>
    <col min="15100" max="15102" width="29.7109375" style="17" customWidth="1"/>
    <col min="15103" max="15103" width="20.7109375" style="17" customWidth="1"/>
    <col min="15104" max="15104" width="29.7109375" style="17" customWidth="1"/>
    <col min="15105" max="15105" width="25.140625" style="17" customWidth="1"/>
    <col min="15106" max="15108" width="29.7109375" style="17" customWidth="1"/>
    <col min="15109" max="15353" width="9.140625" style="17"/>
    <col min="15354" max="15354" width="4.42578125" style="17" bestFit="1" customWidth="1"/>
    <col min="15355" max="15355" width="17.42578125" style="17" customWidth="1"/>
    <col min="15356" max="15358" width="29.7109375" style="17" customWidth="1"/>
    <col min="15359" max="15359" width="20.7109375" style="17" customWidth="1"/>
    <col min="15360" max="15360" width="29.7109375" style="17" customWidth="1"/>
    <col min="15361" max="15361" width="25.140625" style="17" customWidth="1"/>
    <col min="15362" max="15364" width="29.7109375" style="17" customWidth="1"/>
    <col min="15365" max="15609" width="9.140625" style="17"/>
    <col min="15610" max="15610" width="4.42578125" style="17" bestFit="1" customWidth="1"/>
    <col min="15611" max="15611" width="17.42578125" style="17" customWidth="1"/>
    <col min="15612" max="15614" width="29.7109375" style="17" customWidth="1"/>
    <col min="15615" max="15615" width="20.7109375" style="17" customWidth="1"/>
    <col min="15616" max="15616" width="29.7109375" style="17" customWidth="1"/>
    <col min="15617" max="15617" width="25.140625" style="17" customWidth="1"/>
    <col min="15618" max="15620" width="29.7109375" style="17" customWidth="1"/>
    <col min="15621" max="15865" width="9.140625" style="17"/>
    <col min="15866" max="15866" width="4.42578125" style="17" bestFit="1" customWidth="1"/>
    <col min="15867" max="15867" width="17.42578125" style="17" customWidth="1"/>
    <col min="15868" max="15870" width="29.7109375" style="17" customWidth="1"/>
    <col min="15871" max="15871" width="20.7109375" style="17" customWidth="1"/>
    <col min="15872" max="15872" width="29.7109375" style="17" customWidth="1"/>
    <col min="15873" max="15873" width="25.140625" style="17" customWidth="1"/>
    <col min="15874" max="15876" width="29.7109375" style="17" customWidth="1"/>
    <col min="15877" max="16121" width="9.140625" style="17"/>
    <col min="16122" max="16122" width="4.42578125" style="17" bestFit="1" customWidth="1"/>
    <col min="16123" max="16123" width="17.42578125" style="17" customWidth="1"/>
    <col min="16124" max="16126" width="29.7109375" style="17" customWidth="1"/>
    <col min="16127" max="16127" width="20.7109375" style="17" customWidth="1"/>
    <col min="16128" max="16128" width="29.7109375" style="17" customWidth="1"/>
    <col min="16129" max="16129" width="25.140625" style="17" customWidth="1"/>
    <col min="16130" max="16132" width="29.7109375" style="17" customWidth="1"/>
    <col min="16133" max="16384" width="9.140625" style="17"/>
  </cols>
  <sheetData>
    <row r="1" spans="1:249" s="3" customFormat="1" ht="34.5" customHeight="1" x14ac:dyDescent="0.25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s="3" customFormat="1" x14ac:dyDescent="0.25">
      <c r="A2" s="168" t="s">
        <v>12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s="2" customFormat="1" x14ac:dyDescent="0.25">
      <c r="B3" s="4"/>
      <c r="F3" s="5"/>
      <c r="J3" s="6"/>
      <c r="K3" s="6"/>
      <c r="L3" s="6"/>
      <c r="M3" s="1"/>
      <c r="N3" s="1"/>
    </row>
    <row r="4" spans="1:249" s="2" customFormat="1" ht="47.25" customHeight="1" x14ac:dyDescent="0.25">
      <c r="A4" s="169" t="s">
        <v>0</v>
      </c>
      <c r="B4" s="171" t="s">
        <v>4</v>
      </c>
      <c r="C4" s="173" t="s">
        <v>13</v>
      </c>
      <c r="D4" s="173" t="s">
        <v>5</v>
      </c>
      <c r="E4" s="173" t="s">
        <v>6</v>
      </c>
      <c r="F4" s="171" t="s">
        <v>14</v>
      </c>
      <c r="G4" s="173" t="s">
        <v>1</v>
      </c>
      <c r="H4" s="173"/>
      <c r="I4" s="173" t="s">
        <v>15</v>
      </c>
      <c r="J4" s="167" t="s">
        <v>16</v>
      </c>
      <c r="K4" s="167" t="s">
        <v>17</v>
      </c>
      <c r="L4" s="167" t="s">
        <v>18</v>
      </c>
      <c r="M4" s="1"/>
      <c r="N4" s="1"/>
    </row>
    <row r="5" spans="1:249" s="3" customFormat="1" ht="47.25" customHeight="1" x14ac:dyDescent="0.25">
      <c r="A5" s="170"/>
      <c r="B5" s="172"/>
      <c r="C5" s="173"/>
      <c r="D5" s="173"/>
      <c r="E5" s="173"/>
      <c r="F5" s="172"/>
      <c r="G5" s="7" t="s">
        <v>2</v>
      </c>
      <c r="H5" s="7" t="s">
        <v>3</v>
      </c>
      <c r="I5" s="173"/>
      <c r="J5" s="167"/>
      <c r="K5" s="167"/>
      <c r="L5" s="167"/>
      <c r="M5" s="1">
        <v>1000</v>
      </c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s="3" customFormat="1" x14ac:dyDescent="0.25">
      <c r="A6" s="8"/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1">
        <v>9</v>
      </c>
      <c r="K6" s="11">
        <v>10</v>
      </c>
      <c r="L6" s="11">
        <v>11</v>
      </c>
      <c r="M6" s="1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s="3" customFormat="1" x14ac:dyDescent="0.25">
      <c r="A7" s="12">
        <v>1</v>
      </c>
      <c r="B7" s="13" t="s">
        <v>19</v>
      </c>
      <c r="C7" s="14"/>
      <c r="D7" s="14"/>
      <c r="E7" s="14"/>
      <c r="F7" s="15"/>
      <c r="G7" s="14"/>
      <c r="H7" s="14"/>
      <c r="I7" s="14"/>
      <c r="J7" s="11"/>
      <c r="K7" s="11"/>
      <c r="L7" s="11"/>
      <c r="M7" s="16"/>
      <c r="N7" s="16"/>
      <c r="O7" s="17"/>
      <c r="P7" s="17"/>
      <c r="Q7" s="17"/>
      <c r="R7" s="1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s="29" customFormat="1" ht="31.5" outlineLevel="1" x14ac:dyDescent="0.25">
      <c r="A8" s="18">
        <v>1</v>
      </c>
      <c r="B8" s="19" t="s">
        <v>7</v>
      </c>
      <c r="C8" s="20" t="s">
        <v>20</v>
      </c>
      <c r="D8" s="20" t="s">
        <v>21</v>
      </c>
      <c r="E8" s="21" t="s">
        <v>22</v>
      </c>
      <c r="F8" s="22" t="s">
        <v>23</v>
      </c>
      <c r="G8" s="23" t="s">
        <v>24</v>
      </c>
      <c r="H8" s="24" t="s">
        <v>25</v>
      </c>
      <c r="I8" s="25" t="s">
        <v>26</v>
      </c>
      <c r="J8" s="26">
        <v>7</v>
      </c>
      <c r="K8" s="27">
        <v>8444444</v>
      </c>
      <c r="L8" s="28">
        <v>59111.108</v>
      </c>
      <c r="M8" s="16">
        <f>(J8*K8)/1000</f>
        <v>59111.108</v>
      </c>
      <c r="N8" s="16">
        <f>+L8-M8</f>
        <v>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</row>
    <row r="9" spans="1:249" s="29" customFormat="1" ht="31.5" outlineLevel="1" x14ac:dyDescent="0.25">
      <c r="A9" s="18">
        <v>2</v>
      </c>
      <c r="B9" s="19" t="s">
        <v>8</v>
      </c>
      <c r="C9" s="20" t="s">
        <v>27</v>
      </c>
      <c r="D9" s="20" t="s">
        <v>10</v>
      </c>
      <c r="E9" s="20" t="s">
        <v>22</v>
      </c>
      <c r="F9" s="30" t="s">
        <v>28</v>
      </c>
      <c r="G9" s="31" t="s">
        <v>29</v>
      </c>
      <c r="H9" s="31" t="s">
        <v>30</v>
      </c>
      <c r="I9" s="25" t="s">
        <v>26</v>
      </c>
      <c r="J9" s="26">
        <v>15</v>
      </c>
      <c r="K9" s="27">
        <f>L9/J9*1000</f>
        <v>9000000</v>
      </c>
      <c r="L9" s="28">
        <v>135000</v>
      </c>
      <c r="M9" s="16">
        <f t="shared" ref="M9:M23" si="0">(J9*K9)/1000</f>
        <v>135000</v>
      </c>
      <c r="N9" s="16">
        <f t="shared" ref="N9:N23" si="1">+L9-M9</f>
        <v>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</row>
    <row r="10" spans="1:249" s="29" customFormat="1" ht="17.25" customHeight="1" outlineLevel="1" x14ac:dyDescent="0.25">
      <c r="A10" s="18">
        <v>3</v>
      </c>
      <c r="B10" s="19" t="s">
        <v>8</v>
      </c>
      <c r="C10" s="20" t="s">
        <v>31</v>
      </c>
      <c r="D10" s="20" t="s">
        <v>10</v>
      </c>
      <c r="E10" s="20" t="s">
        <v>22</v>
      </c>
      <c r="F10" s="30" t="s">
        <v>32</v>
      </c>
      <c r="G10" s="31" t="s">
        <v>33</v>
      </c>
      <c r="H10" s="31" t="s">
        <v>34</v>
      </c>
      <c r="I10" s="25" t="s">
        <v>26</v>
      </c>
      <c r="J10" s="26">
        <v>1</v>
      </c>
      <c r="K10" s="27">
        <f t="shared" ref="K10:K16" si="2">L10/J10*1000</f>
        <v>4398888</v>
      </c>
      <c r="L10" s="28">
        <v>4398.8879999999999</v>
      </c>
      <c r="M10" s="16">
        <f t="shared" si="0"/>
        <v>4398.8879999999999</v>
      </c>
      <c r="N10" s="16">
        <f t="shared" si="1"/>
        <v>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</row>
    <row r="11" spans="1:249" s="29" customFormat="1" ht="31.5" outlineLevel="1" x14ac:dyDescent="0.25">
      <c r="A11" s="18">
        <v>4</v>
      </c>
      <c r="B11" s="19" t="s">
        <v>8</v>
      </c>
      <c r="C11" s="20" t="s">
        <v>35</v>
      </c>
      <c r="D11" s="20" t="s">
        <v>10</v>
      </c>
      <c r="E11" s="20" t="s">
        <v>22</v>
      </c>
      <c r="F11" s="30" t="s">
        <v>36</v>
      </c>
      <c r="G11" s="31" t="s">
        <v>37</v>
      </c>
      <c r="H11" s="31" t="s">
        <v>38</v>
      </c>
      <c r="I11" s="25" t="s">
        <v>39</v>
      </c>
      <c r="J11" s="26">
        <v>2</v>
      </c>
      <c r="K11" s="27">
        <f t="shared" si="2"/>
        <v>10890000</v>
      </c>
      <c r="L11" s="28">
        <v>21780</v>
      </c>
      <c r="M11" s="16">
        <f t="shared" si="0"/>
        <v>21780</v>
      </c>
      <c r="N11" s="16">
        <f t="shared" si="1"/>
        <v>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</row>
    <row r="12" spans="1:249" s="29" customFormat="1" ht="31.5" outlineLevel="1" x14ac:dyDescent="0.25">
      <c r="A12" s="18">
        <v>5</v>
      </c>
      <c r="B12" s="19" t="s">
        <v>8</v>
      </c>
      <c r="C12" s="20" t="s">
        <v>31</v>
      </c>
      <c r="D12" s="20" t="s">
        <v>10</v>
      </c>
      <c r="E12" s="20" t="s">
        <v>22</v>
      </c>
      <c r="F12" s="30" t="s">
        <v>40</v>
      </c>
      <c r="G12" s="31" t="s">
        <v>41</v>
      </c>
      <c r="H12" s="31" t="s">
        <v>42</v>
      </c>
      <c r="I12" s="25" t="s">
        <v>26</v>
      </c>
      <c r="J12" s="26">
        <v>4</v>
      </c>
      <c r="K12" s="27">
        <f t="shared" si="2"/>
        <v>4489000</v>
      </c>
      <c r="L12" s="28">
        <v>17956</v>
      </c>
      <c r="M12" s="16">
        <f t="shared" si="0"/>
        <v>17956</v>
      </c>
      <c r="N12" s="16">
        <f t="shared" si="1"/>
        <v>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s="29" customFormat="1" ht="31.5" outlineLevel="1" x14ac:dyDescent="0.25">
      <c r="A13" s="18">
        <v>6</v>
      </c>
      <c r="B13" s="19" t="s">
        <v>8</v>
      </c>
      <c r="C13" s="20" t="s">
        <v>31</v>
      </c>
      <c r="D13" s="20" t="s">
        <v>10</v>
      </c>
      <c r="E13" s="20" t="s">
        <v>22</v>
      </c>
      <c r="F13" s="30" t="s">
        <v>43</v>
      </c>
      <c r="G13" s="31" t="s">
        <v>44</v>
      </c>
      <c r="H13" s="31" t="s">
        <v>45</v>
      </c>
      <c r="I13" s="25" t="s">
        <v>26</v>
      </c>
      <c r="J13" s="26">
        <v>1</v>
      </c>
      <c r="K13" s="27">
        <f t="shared" si="2"/>
        <v>4499000</v>
      </c>
      <c r="L13" s="28">
        <v>4499</v>
      </c>
      <c r="M13" s="16">
        <f t="shared" si="0"/>
        <v>4499</v>
      </c>
      <c r="N13" s="16">
        <f t="shared" si="1"/>
        <v>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</row>
    <row r="14" spans="1:249" s="29" customFormat="1" ht="31.5" outlineLevel="1" x14ac:dyDescent="0.25">
      <c r="A14" s="18">
        <v>7</v>
      </c>
      <c r="B14" s="19" t="s">
        <v>8</v>
      </c>
      <c r="C14" s="20" t="s">
        <v>31</v>
      </c>
      <c r="D14" s="20" t="s">
        <v>10</v>
      </c>
      <c r="E14" s="20" t="s">
        <v>22</v>
      </c>
      <c r="F14" s="30" t="s">
        <v>46</v>
      </c>
      <c r="G14" s="31" t="s">
        <v>47</v>
      </c>
      <c r="H14" s="31" t="s">
        <v>48</v>
      </c>
      <c r="I14" s="25" t="s">
        <v>26</v>
      </c>
      <c r="J14" s="26">
        <v>5</v>
      </c>
      <c r="K14" s="27">
        <f t="shared" si="2"/>
        <v>15845000</v>
      </c>
      <c r="L14" s="28">
        <v>79225</v>
      </c>
      <c r="M14" s="16">
        <f t="shared" si="0"/>
        <v>79225</v>
      </c>
      <c r="N14" s="16">
        <f t="shared" si="1"/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</row>
    <row r="15" spans="1:249" s="29" customFormat="1" ht="31.5" outlineLevel="1" x14ac:dyDescent="0.25">
      <c r="A15" s="18">
        <v>8</v>
      </c>
      <c r="B15" s="19" t="s">
        <v>8</v>
      </c>
      <c r="C15" s="20" t="s">
        <v>31</v>
      </c>
      <c r="D15" s="20" t="s">
        <v>10</v>
      </c>
      <c r="E15" s="20" t="s">
        <v>22</v>
      </c>
      <c r="F15" s="30" t="s">
        <v>49</v>
      </c>
      <c r="G15" s="31" t="s">
        <v>50</v>
      </c>
      <c r="H15" s="31" t="s">
        <v>51</v>
      </c>
      <c r="I15" s="25" t="s">
        <v>26</v>
      </c>
      <c r="J15" s="26">
        <v>2</v>
      </c>
      <c r="K15" s="27">
        <f t="shared" si="2"/>
        <v>15870000</v>
      </c>
      <c r="L15" s="28">
        <v>31740</v>
      </c>
      <c r="M15" s="16">
        <f t="shared" si="0"/>
        <v>31740</v>
      </c>
      <c r="N15" s="16">
        <f t="shared" si="1"/>
        <v>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</row>
    <row r="16" spans="1:249" s="29" customFormat="1" ht="31.5" outlineLevel="1" x14ac:dyDescent="0.25">
      <c r="A16" s="18">
        <v>9</v>
      </c>
      <c r="B16" s="19" t="s">
        <v>8</v>
      </c>
      <c r="C16" s="20" t="s">
        <v>27</v>
      </c>
      <c r="D16" s="20" t="s">
        <v>10</v>
      </c>
      <c r="E16" s="20" t="s">
        <v>22</v>
      </c>
      <c r="F16" s="30" t="s">
        <v>52</v>
      </c>
      <c r="G16" s="31" t="s">
        <v>53</v>
      </c>
      <c r="H16" s="31" t="s">
        <v>54</v>
      </c>
      <c r="I16" s="25" t="s">
        <v>26</v>
      </c>
      <c r="J16" s="26">
        <v>2</v>
      </c>
      <c r="K16" s="27">
        <f t="shared" si="2"/>
        <v>7573313</v>
      </c>
      <c r="L16" s="28">
        <v>15146.626</v>
      </c>
      <c r="M16" s="16">
        <f t="shared" si="0"/>
        <v>15146.626</v>
      </c>
      <c r="N16" s="16">
        <f t="shared" si="1"/>
        <v>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</row>
    <row r="17" spans="1:254" s="29" customFormat="1" ht="31.5" outlineLevel="1" x14ac:dyDescent="0.25">
      <c r="A17" s="18">
        <v>10</v>
      </c>
      <c r="B17" s="19" t="s">
        <v>8</v>
      </c>
      <c r="C17" s="20" t="s">
        <v>55</v>
      </c>
      <c r="D17" s="20" t="s">
        <v>21</v>
      </c>
      <c r="E17" s="20" t="s">
        <v>22</v>
      </c>
      <c r="F17" s="22" t="s">
        <v>56</v>
      </c>
      <c r="G17" s="23" t="s">
        <v>57</v>
      </c>
      <c r="H17" s="24" t="s">
        <v>58</v>
      </c>
      <c r="I17" s="25" t="s">
        <v>26</v>
      </c>
      <c r="J17" s="26">
        <v>1</v>
      </c>
      <c r="K17" s="27">
        <v>7777777</v>
      </c>
      <c r="L17" s="28">
        <v>7777.777</v>
      </c>
      <c r="M17" s="16">
        <f t="shared" si="0"/>
        <v>7777.777</v>
      </c>
      <c r="N17" s="16">
        <f t="shared" si="1"/>
        <v>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</row>
    <row r="18" spans="1:254" s="29" customFormat="1" ht="31.5" outlineLevel="1" x14ac:dyDescent="0.25">
      <c r="A18" s="18">
        <v>11</v>
      </c>
      <c r="B18" s="19" t="s">
        <v>8</v>
      </c>
      <c r="C18" s="20" t="s">
        <v>31</v>
      </c>
      <c r="D18" s="20" t="s">
        <v>21</v>
      </c>
      <c r="E18" s="20" t="s">
        <v>22</v>
      </c>
      <c r="F18" s="30" t="s">
        <v>59</v>
      </c>
      <c r="G18" s="31" t="s">
        <v>60</v>
      </c>
      <c r="H18" s="31" t="s">
        <v>61</v>
      </c>
      <c r="I18" s="25" t="s">
        <v>26</v>
      </c>
      <c r="J18" s="26">
        <v>12</v>
      </c>
      <c r="K18" s="27">
        <f t="shared" ref="K18:K23" si="3">L18/J18*1000</f>
        <v>4917000</v>
      </c>
      <c r="L18" s="28">
        <v>59004</v>
      </c>
      <c r="M18" s="16">
        <f t="shared" si="0"/>
        <v>59004</v>
      </c>
      <c r="N18" s="16">
        <f t="shared" si="1"/>
        <v>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</row>
    <row r="19" spans="1:254" s="29" customFormat="1" ht="31.5" outlineLevel="1" x14ac:dyDescent="0.25">
      <c r="A19" s="18">
        <v>12</v>
      </c>
      <c r="B19" s="19" t="s">
        <v>8</v>
      </c>
      <c r="C19" s="20" t="s">
        <v>62</v>
      </c>
      <c r="D19" s="20" t="s">
        <v>21</v>
      </c>
      <c r="E19" s="20" t="s">
        <v>63</v>
      </c>
      <c r="F19" s="30" t="s">
        <v>64</v>
      </c>
      <c r="G19" s="31" t="s">
        <v>65</v>
      </c>
      <c r="H19" s="31" t="s">
        <v>66</v>
      </c>
      <c r="I19" s="25" t="s">
        <v>26</v>
      </c>
      <c r="J19" s="26">
        <v>12</v>
      </c>
      <c r="K19" s="27">
        <f t="shared" si="3"/>
        <v>1700000</v>
      </c>
      <c r="L19" s="28">
        <v>20400</v>
      </c>
      <c r="M19" s="16">
        <f t="shared" si="0"/>
        <v>20400</v>
      </c>
      <c r="N19" s="16">
        <f t="shared" si="1"/>
        <v>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</row>
    <row r="20" spans="1:254" s="29" customFormat="1" ht="31.5" outlineLevel="1" x14ac:dyDescent="0.25">
      <c r="A20" s="18">
        <v>13</v>
      </c>
      <c r="B20" s="19" t="s">
        <v>8</v>
      </c>
      <c r="C20" s="20" t="s">
        <v>67</v>
      </c>
      <c r="D20" s="20" t="s">
        <v>21</v>
      </c>
      <c r="E20" s="20" t="s">
        <v>63</v>
      </c>
      <c r="F20" s="30" t="s">
        <v>68</v>
      </c>
      <c r="G20" s="31" t="s">
        <v>69</v>
      </c>
      <c r="H20" s="31" t="s">
        <v>70</v>
      </c>
      <c r="I20" s="25" t="s">
        <v>26</v>
      </c>
      <c r="J20" s="26">
        <v>12</v>
      </c>
      <c r="K20" s="27">
        <f t="shared" si="3"/>
        <v>5600000</v>
      </c>
      <c r="L20" s="28">
        <v>67200</v>
      </c>
      <c r="M20" s="16">
        <f t="shared" si="0"/>
        <v>67200</v>
      </c>
      <c r="N20" s="16">
        <f t="shared" si="1"/>
        <v>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</row>
    <row r="21" spans="1:254" s="29" customFormat="1" ht="31.5" outlineLevel="1" x14ac:dyDescent="0.25">
      <c r="A21" s="18">
        <v>14</v>
      </c>
      <c r="B21" s="19" t="s">
        <v>8</v>
      </c>
      <c r="C21" s="20" t="s">
        <v>71</v>
      </c>
      <c r="D21" s="20" t="s">
        <v>21</v>
      </c>
      <c r="E21" s="20" t="s">
        <v>22</v>
      </c>
      <c r="F21" s="30" t="s">
        <v>72</v>
      </c>
      <c r="G21" s="31" t="s">
        <v>73</v>
      </c>
      <c r="H21" s="31" t="s">
        <v>74</v>
      </c>
      <c r="I21" s="25" t="s">
        <v>26</v>
      </c>
      <c r="J21" s="26">
        <v>12</v>
      </c>
      <c r="K21" s="27">
        <f t="shared" si="3"/>
        <v>3000000</v>
      </c>
      <c r="L21" s="28">
        <v>36000</v>
      </c>
      <c r="M21" s="16">
        <f t="shared" si="0"/>
        <v>36000</v>
      </c>
      <c r="N21" s="16">
        <f t="shared" si="1"/>
        <v>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</row>
    <row r="22" spans="1:254" s="29" customFormat="1" ht="31.5" outlineLevel="1" x14ac:dyDescent="0.25">
      <c r="A22" s="18">
        <v>15</v>
      </c>
      <c r="B22" s="19" t="s">
        <v>8</v>
      </c>
      <c r="C22" s="20" t="s">
        <v>75</v>
      </c>
      <c r="D22" s="20" t="s">
        <v>21</v>
      </c>
      <c r="E22" s="20" t="s">
        <v>22</v>
      </c>
      <c r="F22" s="30" t="s">
        <v>76</v>
      </c>
      <c r="G22" s="31" t="s">
        <v>77</v>
      </c>
      <c r="H22" s="31" t="s">
        <v>78</v>
      </c>
      <c r="I22" s="25" t="s">
        <v>26</v>
      </c>
      <c r="J22" s="26">
        <v>12</v>
      </c>
      <c r="K22" s="27">
        <f t="shared" si="3"/>
        <v>1397000</v>
      </c>
      <c r="L22" s="28">
        <v>16764</v>
      </c>
      <c r="M22" s="16">
        <f t="shared" si="0"/>
        <v>16764</v>
      </c>
      <c r="N22" s="16">
        <f t="shared" si="1"/>
        <v>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</row>
    <row r="23" spans="1:254" s="29" customFormat="1" ht="31.5" outlineLevel="1" x14ac:dyDescent="0.25">
      <c r="A23" s="18">
        <v>16</v>
      </c>
      <c r="B23" s="19" t="s">
        <v>8</v>
      </c>
      <c r="C23" s="20" t="s">
        <v>20</v>
      </c>
      <c r="D23" s="20" t="s">
        <v>21</v>
      </c>
      <c r="E23" s="20" t="s">
        <v>22</v>
      </c>
      <c r="F23" s="30" t="s">
        <v>79</v>
      </c>
      <c r="G23" s="31" t="s">
        <v>24</v>
      </c>
      <c r="H23" s="31" t="s">
        <v>25</v>
      </c>
      <c r="I23" s="25" t="s">
        <v>26</v>
      </c>
      <c r="J23" s="26">
        <v>7</v>
      </c>
      <c r="K23" s="27">
        <f t="shared" si="3"/>
        <v>8444444</v>
      </c>
      <c r="L23" s="28">
        <v>59111.108</v>
      </c>
      <c r="M23" s="16">
        <f t="shared" si="0"/>
        <v>59111.108</v>
      </c>
      <c r="N23" s="16">
        <f t="shared" si="1"/>
        <v>0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</row>
    <row r="24" spans="1:254" s="3" customFormat="1" x14ac:dyDescent="0.25">
      <c r="A24" s="32">
        <f>MAX(A8:A23)</f>
        <v>16</v>
      </c>
      <c r="B24" s="33" t="s">
        <v>80</v>
      </c>
      <c r="C24" s="34"/>
      <c r="D24" s="34"/>
      <c r="E24" s="34"/>
      <c r="F24" s="35"/>
      <c r="G24" s="34"/>
      <c r="H24" s="36"/>
      <c r="I24" s="34"/>
      <c r="J24" s="32"/>
      <c r="K24" s="37">
        <f>+SUM(K8:K23)</f>
        <v>113845866</v>
      </c>
      <c r="L24" s="37">
        <f>+SUM(L8:L23)</f>
        <v>635113.50699999998</v>
      </c>
      <c r="M24" s="16"/>
      <c r="N24" s="16"/>
      <c r="O24" s="17"/>
      <c r="P24" s="17"/>
      <c r="Q24" s="17"/>
      <c r="R24" s="17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</row>
    <row r="25" spans="1:254" s="3" customFormat="1" x14ac:dyDescent="0.25">
      <c r="A25" s="11">
        <v>2</v>
      </c>
      <c r="B25" s="13" t="s">
        <v>81</v>
      </c>
      <c r="C25" s="14"/>
      <c r="D25" s="14"/>
      <c r="E25" s="14"/>
      <c r="F25" s="15"/>
      <c r="G25" s="14"/>
      <c r="H25" s="38"/>
      <c r="I25" s="14"/>
      <c r="J25" s="11"/>
      <c r="K25" s="39"/>
      <c r="L25" s="39"/>
      <c r="M25" s="16"/>
      <c r="N25" s="16"/>
      <c r="O25" s="17"/>
      <c r="P25" s="17"/>
      <c r="Q25" s="17"/>
      <c r="R25" s="17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</row>
    <row r="26" spans="1:254" s="3" customFormat="1" ht="31.5" outlineLevel="1" x14ac:dyDescent="0.25">
      <c r="A26" s="40">
        <v>1</v>
      </c>
      <c r="B26" s="41" t="s">
        <v>7</v>
      </c>
      <c r="C26" s="42" t="s">
        <v>20</v>
      </c>
      <c r="D26" s="42" t="s">
        <v>82</v>
      </c>
      <c r="E26" s="42" t="s">
        <v>83</v>
      </c>
      <c r="F26" s="42" t="s">
        <v>84</v>
      </c>
      <c r="G26" s="42" t="s">
        <v>85</v>
      </c>
      <c r="H26" s="42" t="s">
        <v>86</v>
      </c>
      <c r="I26" s="42" t="s">
        <v>87</v>
      </c>
      <c r="J26" s="42">
        <v>18</v>
      </c>
      <c r="K26" s="43">
        <v>8400000</v>
      </c>
      <c r="L26" s="43">
        <v>151200</v>
      </c>
      <c r="M26" s="16">
        <f>(J26*K26)/1000</f>
        <v>151200</v>
      </c>
      <c r="N26" s="16">
        <f t="shared" ref="N26:N43" si="4">+L26-M26</f>
        <v>0</v>
      </c>
      <c r="O26" s="2"/>
      <c r="P26" s="4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3" customFormat="1" ht="31.5" outlineLevel="1" x14ac:dyDescent="0.25">
      <c r="A27" s="40">
        <f t="shared" ref="A27" si="5">+A26+1</f>
        <v>2</v>
      </c>
      <c r="B27" s="41" t="s">
        <v>7</v>
      </c>
      <c r="C27" s="42" t="s">
        <v>88</v>
      </c>
      <c r="D27" s="42" t="s">
        <v>10</v>
      </c>
      <c r="E27" s="42" t="s">
        <v>83</v>
      </c>
      <c r="F27" s="42" t="s">
        <v>89</v>
      </c>
      <c r="G27" s="42" t="s">
        <v>90</v>
      </c>
      <c r="H27" s="42">
        <v>308272352</v>
      </c>
      <c r="I27" s="42" t="s">
        <v>87</v>
      </c>
      <c r="J27" s="42">
        <v>13</v>
      </c>
      <c r="K27" s="43">
        <v>2100000</v>
      </c>
      <c r="L27" s="43">
        <v>27300</v>
      </c>
      <c r="M27" s="16">
        <f t="shared" ref="M27:M43" si="6">(J27*K27)/1000</f>
        <v>27300</v>
      </c>
      <c r="N27" s="16">
        <f t="shared" si="4"/>
        <v>0</v>
      </c>
      <c r="O27" s="2"/>
      <c r="P27" s="4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48" customFormat="1" ht="31.5" outlineLevel="1" x14ac:dyDescent="0.25">
      <c r="A28" s="45">
        <v>7</v>
      </c>
      <c r="B28" s="41" t="s">
        <v>8</v>
      </c>
      <c r="C28" s="42" t="s">
        <v>91</v>
      </c>
      <c r="D28" s="42" t="s">
        <v>82</v>
      </c>
      <c r="E28" s="42" t="s">
        <v>83</v>
      </c>
      <c r="F28" s="42" t="s">
        <v>92</v>
      </c>
      <c r="G28" s="42" t="s">
        <v>93</v>
      </c>
      <c r="H28" s="42" t="s">
        <v>94</v>
      </c>
      <c r="I28" s="42" t="s">
        <v>87</v>
      </c>
      <c r="J28" s="42">
        <v>8</v>
      </c>
      <c r="K28" s="46">
        <v>220000</v>
      </c>
      <c r="L28" s="46">
        <v>1760</v>
      </c>
      <c r="M28" s="16">
        <f t="shared" si="6"/>
        <v>1760</v>
      </c>
      <c r="N28" s="16">
        <f t="shared" si="4"/>
        <v>0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54" s="48" customFormat="1" ht="31.5" outlineLevel="1" x14ac:dyDescent="0.25">
      <c r="A29" s="45">
        <v>8</v>
      </c>
      <c r="B29" s="41" t="s">
        <v>8</v>
      </c>
      <c r="C29" s="42" t="s">
        <v>95</v>
      </c>
      <c r="D29" s="42" t="s">
        <v>82</v>
      </c>
      <c r="E29" s="42" t="s">
        <v>83</v>
      </c>
      <c r="F29" s="42" t="s">
        <v>96</v>
      </c>
      <c r="G29" s="42" t="s">
        <v>97</v>
      </c>
      <c r="H29" s="42" t="s">
        <v>98</v>
      </c>
      <c r="I29" s="42" t="s">
        <v>99</v>
      </c>
      <c r="J29" s="42">
        <v>75.999999999999986</v>
      </c>
      <c r="K29" s="46">
        <v>268999</v>
      </c>
      <c r="L29" s="46">
        <v>20443.923999999999</v>
      </c>
      <c r="M29" s="16">
        <f t="shared" si="6"/>
        <v>20443.923999999995</v>
      </c>
      <c r="N29" s="16">
        <f t="shared" si="4"/>
        <v>0</v>
      </c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54" s="49" customFormat="1" ht="15.75" customHeight="1" outlineLevel="1" x14ac:dyDescent="0.25">
      <c r="A30" s="45">
        <v>9</v>
      </c>
      <c r="B30" s="41" t="s">
        <v>8</v>
      </c>
      <c r="C30" s="42" t="s">
        <v>100</v>
      </c>
      <c r="D30" s="42" t="s">
        <v>82</v>
      </c>
      <c r="E30" s="42" t="s">
        <v>83</v>
      </c>
      <c r="F30" s="42" t="s">
        <v>101</v>
      </c>
      <c r="G30" s="42" t="s">
        <v>102</v>
      </c>
      <c r="H30" s="42" t="s">
        <v>103</v>
      </c>
      <c r="I30" s="42" t="s">
        <v>99</v>
      </c>
      <c r="J30" s="42">
        <v>15</v>
      </c>
      <c r="K30" s="46">
        <v>1444000</v>
      </c>
      <c r="L30" s="46">
        <v>21660</v>
      </c>
      <c r="M30" s="16">
        <f t="shared" si="6"/>
        <v>21660</v>
      </c>
      <c r="N30" s="16">
        <f t="shared" si="4"/>
        <v>0</v>
      </c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</row>
    <row r="31" spans="1:254" s="48" customFormat="1" ht="31.5" outlineLevel="1" x14ac:dyDescent="0.25">
      <c r="A31" s="45">
        <v>10</v>
      </c>
      <c r="B31" s="41" t="s">
        <v>8</v>
      </c>
      <c r="C31" s="42" t="s">
        <v>20</v>
      </c>
      <c r="D31" s="42" t="s">
        <v>10</v>
      </c>
      <c r="E31" s="42" t="s">
        <v>83</v>
      </c>
      <c r="F31" s="42" t="s">
        <v>104</v>
      </c>
      <c r="G31" s="42" t="s">
        <v>105</v>
      </c>
      <c r="H31" s="42" t="s">
        <v>106</v>
      </c>
      <c r="I31" s="42" t="s">
        <v>87</v>
      </c>
      <c r="J31" s="42">
        <v>10</v>
      </c>
      <c r="K31" s="46">
        <v>6348999</v>
      </c>
      <c r="L31" s="46">
        <v>63489.99</v>
      </c>
      <c r="M31" s="16">
        <f t="shared" si="6"/>
        <v>63489.99</v>
      </c>
      <c r="N31" s="16">
        <f t="shared" si="4"/>
        <v>0</v>
      </c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IL31" s="49"/>
      <c r="IM31" s="49"/>
      <c r="IN31" s="49"/>
      <c r="IO31" s="49"/>
      <c r="IP31" s="49"/>
      <c r="IQ31" s="49"/>
      <c r="IR31" s="49"/>
    </row>
    <row r="32" spans="1:254" s="49" customFormat="1" ht="15.75" customHeight="1" outlineLevel="1" x14ac:dyDescent="0.25">
      <c r="A32" s="45">
        <v>11</v>
      </c>
      <c r="B32" s="41" t="s">
        <v>8</v>
      </c>
      <c r="C32" s="42" t="s">
        <v>20</v>
      </c>
      <c r="D32" s="42" t="s">
        <v>10</v>
      </c>
      <c r="E32" s="42" t="s">
        <v>107</v>
      </c>
      <c r="F32" s="42" t="s">
        <v>108</v>
      </c>
      <c r="G32" s="42" t="s">
        <v>109</v>
      </c>
      <c r="H32" s="42">
        <v>307722583</v>
      </c>
      <c r="I32" s="42" t="s">
        <v>99</v>
      </c>
      <c r="J32" s="42">
        <v>1</v>
      </c>
      <c r="K32" s="46">
        <v>11000000</v>
      </c>
      <c r="L32" s="46">
        <v>11000</v>
      </c>
      <c r="M32" s="16">
        <f t="shared" si="6"/>
        <v>11000</v>
      </c>
      <c r="N32" s="16">
        <f t="shared" si="4"/>
        <v>0</v>
      </c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</row>
    <row r="33" spans="1:252" s="49" customFormat="1" ht="15.75" customHeight="1" outlineLevel="1" x14ac:dyDescent="0.25">
      <c r="A33" s="45">
        <v>12</v>
      </c>
      <c r="B33" s="41" t="s">
        <v>8</v>
      </c>
      <c r="C33" s="42" t="s">
        <v>20</v>
      </c>
      <c r="D33" s="42" t="s">
        <v>10</v>
      </c>
      <c r="E33" s="42" t="s">
        <v>83</v>
      </c>
      <c r="F33" s="42" t="s">
        <v>110</v>
      </c>
      <c r="G33" s="42" t="s">
        <v>111</v>
      </c>
      <c r="H33" s="42">
        <v>300123993</v>
      </c>
      <c r="I33" s="42" t="s">
        <v>87</v>
      </c>
      <c r="J33" s="42">
        <v>6</v>
      </c>
      <c r="K33" s="46">
        <v>8490000.0099999998</v>
      </c>
      <c r="L33" s="46">
        <v>50940.000059999998</v>
      </c>
      <c r="M33" s="16">
        <f t="shared" si="6"/>
        <v>50940.000060000006</v>
      </c>
      <c r="N33" s="16">
        <f t="shared" si="4"/>
        <v>0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</row>
    <row r="34" spans="1:252" s="49" customFormat="1" ht="15.75" customHeight="1" outlineLevel="1" x14ac:dyDescent="0.25">
      <c r="A34" s="45">
        <v>13</v>
      </c>
      <c r="B34" s="41" t="s">
        <v>8</v>
      </c>
      <c r="C34" s="42" t="s">
        <v>20</v>
      </c>
      <c r="D34" s="42" t="s">
        <v>10</v>
      </c>
      <c r="E34" s="42" t="s">
        <v>83</v>
      </c>
      <c r="F34" s="42" t="s">
        <v>112</v>
      </c>
      <c r="G34" s="42" t="s">
        <v>53</v>
      </c>
      <c r="H34" s="42">
        <v>308094559</v>
      </c>
      <c r="I34" s="42" t="s">
        <v>87</v>
      </c>
      <c r="J34" s="42">
        <v>27</v>
      </c>
      <c r="K34" s="46">
        <v>8400000</v>
      </c>
      <c r="L34" s="46">
        <v>226800</v>
      </c>
      <c r="M34" s="16">
        <f t="shared" si="6"/>
        <v>226800</v>
      </c>
      <c r="N34" s="16">
        <f t="shared" si="4"/>
        <v>0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</row>
    <row r="35" spans="1:252" s="49" customFormat="1" ht="15.75" customHeight="1" outlineLevel="1" x14ac:dyDescent="0.25">
      <c r="A35" s="45">
        <v>14</v>
      </c>
      <c r="B35" s="41" t="s">
        <v>8</v>
      </c>
      <c r="C35" s="42" t="s">
        <v>20</v>
      </c>
      <c r="D35" s="42" t="s">
        <v>82</v>
      </c>
      <c r="E35" s="42" t="s">
        <v>83</v>
      </c>
      <c r="F35" s="42" t="s">
        <v>113</v>
      </c>
      <c r="G35" s="42" t="s">
        <v>114</v>
      </c>
      <c r="H35" s="42" t="s">
        <v>115</v>
      </c>
      <c r="I35" s="42" t="s">
        <v>87</v>
      </c>
      <c r="J35" s="42">
        <v>1</v>
      </c>
      <c r="K35" s="46">
        <v>8800000.0099999998</v>
      </c>
      <c r="L35" s="46">
        <v>8800.0000099999997</v>
      </c>
      <c r="M35" s="16">
        <f t="shared" si="6"/>
        <v>8800.0000099999997</v>
      </c>
      <c r="N35" s="16">
        <f t="shared" si="4"/>
        <v>0</v>
      </c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</row>
    <row r="36" spans="1:252" s="48" customFormat="1" ht="31.5" outlineLevel="1" x14ac:dyDescent="0.25">
      <c r="A36" s="45">
        <v>15</v>
      </c>
      <c r="B36" s="41" t="s">
        <v>8</v>
      </c>
      <c r="C36" s="42" t="s">
        <v>116</v>
      </c>
      <c r="D36" s="42" t="s">
        <v>10</v>
      </c>
      <c r="E36" s="42" t="s">
        <v>117</v>
      </c>
      <c r="F36" s="42" t="s">
        <v>118</v>
      </c>
      <c r="G36" s="42" t="s">
        <v>93</v>
      </c>
      <c r="H36" s="42">
        <v>301572934</v>
      </c>
      <c r="I36" s="42" t="s">
        <v>87</v>
      </c>
      <c r="J36" s="42">
        <v>4</v>
      </c>
      <c r="K36" s="46">
        <v>12000000</v>
      </c>
      <c r="L36" s="46">
        <v>48000</v>
      </c>
      <c r="M36" s="16">
        <f t="shared" si="6"/>
        <v>48000</v>
      </c>
      <c r="N36" s="16">
        <f t="shared" si="4"/>
        <v>0</v>
      </c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IL36" s="49"/>
      <c r="IM36" s="49"/>
      <c r="IN36" s="49"/>
      <c r="IO36" s="49"/>
      <c r="IP36" s="49"/>
      <c r="IQ36" s="49"/>
      <c r="IR36" s="49"/>
    </row>
    <row r="37" spans="1:252" s="49" customFormat="1" ht="15.75" customHeight="1" outlineLevel="1" x14ac:dyDescent="0.25">
      <c r="A37" s="45">
        <v>16</v>
      </c>
      <c r="B37" s="41" t="s">
        <v>8</v>
      </c>
      <c r="C37" s="42" t="s">
        <v>116</v>
      </c>
      <c r="D37" s="42" t="s">
        <v>82</v>
      </c>
      <c r="E37" s="42" t="s">
        <v>119</v>
      </c>
      <c r="F37" s="42">
        <v>1</v>
      </c>
      <c r="G37" s="42" t="s">
        <v>120</v>
      </c>
      <c r="H37" s="42" t="s">
        <v>121</v>
      </c>
      <c r="I37" s="42" t="s">
        <v>87</v>
      </c>
      <c r="J37" s="42">
        <v>1</v>
      </c>
      <c r="K37" s="46">
        <v>199090000</v>
      </c>
      <c r="L37" s="46">
        <v>199090</v>
      </c>
      <c r="M37" s="16">
        <f t="shared" si="6"/>
        <v>199090</v>
      </c>
      <c r="N37" s="16">
        <f t="shared" si="4"/>
        <v>0</v>
      </c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</row>
    <row r="38" spans="1:252" s="48" customFormat="1" ht="31.5" outlineLevel="1" x14ac:dyDescent="0.25">
      <c r="A38" s="45">
        <v>17</v>
      </c>
      <c r="B38" s="41" t="s">
        <v>8</v>
      </c>
      <c r="C38" s="42" t="s">
        <v>31</v>
      </c>
      <c r="D38" s="42" t="s">
        <v>10</v>
      </c>
      <c r="E38" s="42" t="s">
        <v>107</v>
      </c>
      <c r="F38" s="42" t="s">
        <v>122</v>
      </c>
      <c r="G38" s="42" t="s">
        <v>123</v>
      </c>
      <c r="H38" s="42">
        <v>305100299</v>
      </c>
      <c r="I38" s="42" t="s">
        <v>99</v>
      </c>
      <c r="J38" s="42">
        <v>1</v>
      </c>
      <c r="K38" s="46">
        <v>8450000</v>
      </c>
      <c r="L38" s="46">
        <v>8450</v>
      </c>
      <c r="M38" s="16">
        <f t="shared" si="6"/>
        <v>8450</v>
      </c>
      <c r="N38" s="16">
        <f t="shared" si="4"/>
        <v>0</v>
      </c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IL38" s="49"/>
      <c r="IM38" s="49"/>
      <c r="IN38" s="49"/>
      <c r="IO38" s="49"/>
      <c r="IP38" s="49"/>
      <c r="IQ38" s="49"/>
      <c r="IR38" s="49"/>
    </row>
    <row r="39" spans="1:252" s="49" customFormat="1" ht="15.75" customHeight="1" outlineLevel="1" x14ac:dyDescent="0.25">
      <c r="A39" s="45">
        <v>18</v>
      </c>
      <c r="B39" s="41" t="s">
        <v>8</v>
      </c>
      <c r="C39" s="42" t="s">
        <v>31</v>
      </c>
      <c r="D39" s="42" t="s">
        <v>10</v>
      </c>
      <c r="E39" s="42" t="s">
        <v>107</v>
      </c>
      <c r="F39" s="42" t="s">
        <v>124</v>
      </c>
      <c r="G39" s="42" t="s">
        <v>123</v>
      </c>
      <c r="H39" s="42">
        <v>305100299</v>
      </c>
      <c r="I39" s="42" t="s">
        <v>99</v>
      </c>
      <c r="J39" s="42">
        <v>17</v>
      </c>
      <c r="K39" s="46">
        <v>6100000</v>
      </c>
      <c r="L39" s="46">
        <v>103700</v>
      </c>
      <c r="M39" s="16">
        <f t="shared" si="6"/>
        <v>103700</v>
      </c>
      <c r="N39" s="16">
        <f t="shared" si="4"/>
        <v>0</v>
      </c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</row>
    <row r="40" spans="1:252" s="49" customFormat="1" ht="15.75" customHeight="1" outlineLevel="1" x14ac:dyDescent="0.25">
      <c r="A40" s="45">
        <v>19</v>
      </c>
      <c r="B40" s="41" t="s">
        <v>8</v>
      </c>
      <c r="C40" s="42" t="s">
        <v>31</v>
      </c>
      <c r="D40" s="42" t="s">
        <v>10</v>
      </c>
      <c r="E40" s="42" t="s">
        <v>83</v>
      </c>
      <c r="F40" s="42" t="s">
        <v>125</v>
      </c>
      <c r="G40" s="42" t="s">
        <v>60</v>
      </c>
      <c r="H40" s="42">
        <v>306150521</v>
      </c>
      <c r="I40" s="42" t="s">
        <v>99</v>
      </c>
      <c r="J40" s="42">
        <v>14</v>
      </c>
      <c r="K40" s="46">
        <v>4372000</v>
      </c>
      <c r="L40" s="46">
        <v>61208</v>
      </c>
      <c r="M40" s="16">
        <f t="shared" si="6"/>
        <v>61208</v>
      </c>
      <c r="N40" s="16">
        <f t="shared" si="4"/>
        <v>0</v>
      </c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</row>
    <row r="41" spans="1:252" s="49" customFormat="1" ht="15.75" customHeight="1" outlineLevel="1" x14ac:dyDescent="0.25">
      <c r="A41" s="45">
        <v>20</v>
      </c>
      <c r="B41" s="41" t="s">
        <v>8</v>
      </c>
      <c r="C41" s="42" t="s">
        <v>31</v>
      </c>
      <c r="D41" s="42" t="s">
        <v>82</v>
      </c>
      <c r="E41" s="42" t="s">
        <v>107</v>
      </c>
      <c r="F41" s="42" t="s">
        <v>126</v>
      </c>
      <c r="G41" s="42" t="s">
        <v>123</v>
      </c>
      <c r="H41" s="42" t="s">
        <v>127</v>
      </c>
      <c r="I41" s="42" t="s">
        <v>99</v>
      </c>
      <c r="J41" s="42">
        <v>1</v>
      </c>
      <c r="K41" s="46">
        <v>6450000</v>
      </c>
      <c r="L41" s="46">
        <v>6450</v>
      </c>
      <c r="M41" s="16">
        <f t="shared" si="6"/>
        <v>6450</v>
      </c>
      <c r="N41" s="16">
        <f t="shared" si="4"/>
        <v>0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</row>
    <row r="42" spans="1:252" s="48" customFormat="1" ht="31.5" outlineLevel="1" x14ac:dyDescent="0.25">
      <c r="A42" s="45">
        <v>21</v>
      </c>
      <c r="B42" s="41" t="s">
        <v>8</v>
      </c>
      <c r="C42" s="42" t="s">
        <v>31</v>
      </c>
      <c r="D42" s="42" t="s">
        <v>82</v>
      </c>
      <c r="E42" s="42" t="s">
        <v>107</v>
      </c>
      <c r="F42" s="42" t="s">
        <v>128</v>
      </c>
      <c r="G42" s="42" t="s">
        <v>123</v>
      </c>
      <c r="H42" s="42" t="s">
        <v>127</v>
      </c>
      <c r="I42" s="42" t="s">
        <v>99</v>
      </c>
      <c r="J42" s="42">
        <v>12</v>
      </c>
      <c r="K42" s="46">
        <v>6500000</v>
      </c>
      <c r="L42" s="46">
        <v>78000</v>
      </c>
      <c r="M42" s="16">
        <f t="shared" si="6"/>
        <v>78000</v>
      </c>
      <c r="N42" s="16">
        <f t="shared" si="4"/>
        <v>0</v>
      </c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52" s="49" customFormat="1" ht="15.75" customHeight="1" outlineLevel="1" x14ac:dyDescent="0.25">
      <c r="A43" s="45">
        <v>22</v>
      </c>
      <c r="B43" s="41" t="s">
        <v>8</v>
      </c>
      <c r="C43" s="42" t="s">
        <v>129</v>
      </c>
      <c r="D43" s="42" t="s">
        <v>10</v>
      </c>
      <c r="E43" s="42" t="s">
        <v>117</v>
      </c>
      <c r="F43" s="42" t="s">
        <v>130</v>
      </c>
      <c r="G43" s="42" t="s">
        <v>131</v>
      </c>
      <c r="H43" s="42">
        <v>301884839</v>
      </c>
      <c r="I43" s="42" t="s">
        <v>87</v>
      </c>
      <c r="J43" s="42">
        <v>1</v>
      </c>
      <c r="K43" s="46">
        <v>103200000</v>
      </c>
      <c r="L43" s="46">
        <v>103200</v>
      </c>
      <c r="M43" s="16">
        <f t="shared" si="6"/>
        <v>103200</v>
      </c>
      <c r="N43" s="16">
        <f t="shared" si="4"/>
        <v>0</v>
      </c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</row>
    <row r="44" spans="1:252" s="3" customFormat="1" x14ac:dyDescent="0.25">
      <c r="A44" s="32">
        <f>MAX(A26:A43)</f>
        <v>22</v>
      </c>
      <c r="B44" s="33" t="s">
        <v>80</v>
      </c>
      <c r="C44" s="34"/>
      <c r="D44" s="34"/>
      <c r="E44" s="34"/>
      <c r="F44" s="35"/>
      <c r="G44" s="34"/>
      <c r="H44" s="36"/>
      <c r="I44" s="34"/>
      <c r="J44" s="50"/>
      <c r="K44" s="37">
        <f>+SUM(K26:K43)</f>
        <v>401633998.01999998</v>
      </c>
      <c r="L44" s="37">
        <f>+SUM(L26:L43)</f>
        <v>1191491.9140699999</v>
      </c>
      <c r="M44" s="16"/>
      <c r="N44" s="16"/>
      <c r="O44" s="17"/>
      <c r="P44" s="17"/>
      <c r="Q44" s="17"/>
      <c r="R44" s="1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</row>
    <row r="45" spans="1:252" s="3" customFormat="1" x14ac:dyDescent="0.25">
      <c r="A45" s="11">
        <v>3</v>
      </c>
      <c r="B45" s="13" t="s">
        <v>132</v>
      </c>
      <c r="C45" s="14"/>
      <c r="D45" s="14"/>
      <c r="E45" s="14"/>
      <c r="F45" s="15"/>
      <c r="G45" s="14"/>
      <c r="H45" s="38"/>
      <c r="I45" s="14"/>
      <c r="J45" s="11"/>
      <c r="K45" s="39"/>
      <c r="L45" s="39"/>
      <c r="M45" s="16"/>
      <c r="N45" s="16"/>
      <c r="O45" s="17"/>
      <c r="P45" s="17"/>
      <c r="Q45" s="17"/>
      <c r="R45" s="17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</row>
    <row r="46" spans="1:252" s="3" customFormat="1" ht="47.25" outlineLevel="1" x14ac:dyDescent="0.25">
      <c r="A46" s="51">
        <v>1</v>
      </c>
      <c r="B46" s="52" t="s">
        <v>7</v>
      </c>
      <c r="C46" s="53" t="s">
        <v>133</v>
      </c>
      <c r="D46" s="18" t="s">
        <v>10</v>
      </c>
      <c r="E46" s="21" t="s">
        <v>63</v>
      </c>
      <c r="F46" s="54" t="s">
        <v>134</v>
      </c>
      <c r="G46" s="55" t="s">
        <v>135</v>
      </c>
      <c r="H46" s="56" t="s">
        <v>136</v>
      </c>
      <c r="I46" s="57" t="s">
        <v>137</v>
      </c>
      <c r="J46" s="58">
        <v>4</v>
      </c>
      <c r="K46" s="59">
        <v>5084000</v>
      </c>
      <c r="L46" s="60">
        <v>20336</v>
      </c>
      <c r="M46" s="16">
        <f t="shared" ref="M46:M148" si="7">(J46*K46)/1000</f>
        <v>20336</v>
      </c>
      <c r="N46" s="16">
        <f t="shared" ref="N46:N148" si="8">+L46-M46</f>
        <v>0</v>
      </c>
      <c r="O46" s="17"/>
      <c r="P46" s="17"/>
      <c r="Q46" s="17"/>
      <c r="R46" s="1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</row>
    <row r="47" spans="1:252" s="3" customFormat="1" ht="47.25" outlineLevel="1" x14ac:dyDescent="0.25">
      <c r="A47" s="51">
        <v>2</v>
      </c>
      <c r="B47" s="52" t="s">
        <v>7</v>
      </c>
      <c r="C47" s="53" t="s">
        <v>133</v>
      </c>
      <c r="D47" s="18" t="s">
        <v>10</v>
      </c>
      <c r="E47" s="21" t="s">
        <v>63</v>
      </c>
      <c r="F47" s="54" t="s">
        <v>134</v>
      </c>
      <c r="G47" s="55" t="s">
        <v>135</v>
      </c>
      <c r="H47" s="56" t="s">
        <v>136</v>
      </c>
      <c r="I47" s="57" t="s">
        <v>137</v>
      </c>
      <c r="J47" s="58">
        <v>5</v>
      </c>
      <c r="K47" s="59">
        <v>3198000</v>
      </c>
      <c r="L47" s="60">
        <v>15990</v>
      </c>
      <c r="M47" s="16">
        <f t="shared" si="7"/>
        <v>15990</v>
      </c>
      <c r="N47" s="16">
        <f t="shared" si="8"/>
        <v>0</v>
      </c>
      <c r="O47" s="17"/>
      <c r="P47" s="17"/>
      <c r="Q47" s="17"/>
      <c r="R47" s="17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</row>
    <row r="48" spans="1:252" s="3" customFormat="1" ht="47.25" outlineLevel="1" x14ac:dyDescent="0.25">
      <c r="A48" s="51">
        <v>3</v>
      </c>
      <c r="B48" s="52" t="s">
        <v>7</v>
      </c>
      <c r="C48" s="53" t="s">
        <v>133</v>
      </c>
      <c r="D48" s="18" t="s">
        <v>10</v>
      </c>
      <c r="E48" s="21" t="s">
        <v>63</v>
      </c>
      <c r="F48" s="54" t="s">
        <v>134</v>
      </c>
      <c r="G48" s="55" t="s">
        <v>135</v>
      </c>
      <c r="H48" s="56" t="s">
        <v>136</v>
      </c>
      <c r="I48" s="57" t="s">
        <v>137</v>
      </c>
      <c r="J48" s="61">
        <v>16</v>
      </c>
      <c r="K48" s="59">
        <v>3444000</v>
      </c>
      <c r="L48" s="60">
        <v>55104</v>
      </c>
      <c r="M48" s="16">
        <f t="shared" si="7"/>
        <v>55104</v>
      </c>
      <c r="N48" s="16">
        <f t="shared" si="8"/>
        <v>0</v>
      </c>
      <c r="O48" s="17"/>
      <c r="P48" s="17"/>
      <c r="Q48" s="17"/>
      <c r="R48" s="17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</row>
    <row r="49" spans="1:249" s="3" customFormat="1" outlineLevel="1" x14ac:dyDescent="0.25">
      <c r="A49" s="51">
        <v>4</v>
      </c>
      <c r="B49" s="19" t="s">
        <v>8</v>
      </c>
      <c r="C49" s="62" t="s">
        <v>138</v>
      </c>
      <c r="D49" s="18" t="s">
        <v>139</v>
      </c>
      <c r="E49" s="63" t="s">
        <v>140</v>
      </c>
      <c r="F49" s="64" t="s">
        <v>141</v>
      </c>
      <c r="G49" s="65" t="s">
        <v>142</v>
      </c>
      <c r="H49" s="65" t="s">
        <v>143</v>
      </c>
      <c r="I49" s="63" t="s">
        <v>99</v>
      </c>
      <c r="J49" s="66">
        <v>8</v>
      </c>
      <c r="K49" s="59">
        <v>4900000</v>
      </c>
      <c r="L49" s="59">
        <v>39200</v>
      </c>
      <c r="M49" s="16">
        <f t="shared" si="7"/>
        <v>39200</v>
      </c>
      <c r="N49" s="16">
        <f t="shared" si="8"/>
        <v>0</v>
      </c>
      <c r="O49" s="17"/>
      <c r="P49" s="17"/>
      <c r="Q49" s="17"/>
      <c r="R49" s="17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</row>
    <row r="50" spans="1:249" s="3" customFormat="1" outlineLevel="1" x14ac:dyDescent="0.25">
      <c r="A50" s="51">
        <v>5</v>
      </c>
      <c r="B50" s="19" t="s">
        <v>8</v>
      </c>
      <c r="C50" s="62" t="s">
        <v>138</v>
      </c>
      <c r="D50" s="18" t="s">
        <v>139</v>
      </c>
      <c r="E50" s="63" t="s">
        <v>140</v>
      </c>
      <c r="F50" s="64" t="s">
        <v>144</v>
      </c>
      <c r="G50" s="65" t="s">
        <v>142</v>
      </c>
      <c r="H50" s="65" t="s">
        <v>143</v>
      </c>
      <c r="I50" s="63" t="s">
        <v>99</v>
      </c>
      <c r="J50" s="66">
        <v>2</v>
      </c>
      <c r="K50" s="59">
        <v>4900000</v>
      </c>
      <c r="L50" s="59">
        <v>9800</v>
      </c>
      <c r="M50" s="16">
        <f t="shared" si="7"/>
        <v>9800</v>
      </c>
      <c r="N50" s="16">
        <f t="shared" si="8"/>
        <v>0</v>
      </c>
      <c r="O50" s="17"/>
      <c r="P50" s="17"/>
      <c r="Q50" s="17"/>
      <c r="R50" s="17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</row>
    <row r="51" spans="1:249" s="3" customFormat="1" outlineLevel="1" x14ac:dyDescent="0.25">
      <c r="A51" s="51">
        <v>6</v>
      </c>
      <c r="B51" s="19" t="s">
        <v>8</v>
      </c>
      <c r="C51" s="62" t="s">
        <v>145</v>
      </c>
      <c r="D51" s="18" t="s">
        <v>139</v>
      </c>
      <c r="E51" s="63" t="s">
        <v>140</v>
      </c>
      <c r="F51" s="64" t="s">
        <v>146</v>
      </c>
      <c r="G51" s="65" t="s">
        <v>147</v>
      </c>
      <c r="H51" s="65" t="s">
        <v>148</v>
      </c>
      <c r="I51" s="63" t="s">
        <v>99</v>
      </c>
      <c r="J51" s="66">
        <v>9</v>
      </c>
      <c r="K51" s="59">
        <v>5686320</v>
      </c>
      <c r="L51" s="59">
        <v>51176.88</v>
      </c>
      <c r="M51" s="16">
        <f t="shared" si="7"/>
        <v>51176.88</v>
      </c>
      <c r="N51" s="16">
        <f t="shared" si="8"/>
        <v>0</v>
      </c>
      <c r="O51" s="17"/>
      <c r="P51" s="17"/>
      <c r="Q51" s="17"/>
      <c r="R51" s="17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</row>
    <row r="52" spans="1:249" s="3" customFormat="1" outlineLevel="1" x14ac:dyDescent="0.25">
      <c r="A52" s="51">
        <v>7</v>
      </c>
      <c r="B52" s="19" t="s">
        <v>8</v>
      </c>
      <c r="C52" s="62" t="s">
        <v>149</v>
      </c>
      <c r="D52" s="18" t="s">
        <v>139</v>
      </c>
      <c r="E52" s="63" t="s">
        <v>140</v>
      </c>
      <c r="F52" s="64" t="s">
        <v>150</v>
      </c>
      <c r="G52" s="65" t="s">
        <v>147</v>
      </c>
      <c r="H52" s="65" t="s">
        <v>148</v>
      </c>
      <c r="I52" s="63" t="s">
        <v>99</v>
      </c>
      <c r="J52" s="66">
        <v>7</v>
      </c>
      <c r="K52" s="59">
        <v>6500000</v>
      </c>
      <c r="L52" s="59">
        <v>45500</v>
      </c>
      <c r="M52" s="16">
        <f t="shared" si="7"/>
        <v>45500</v>
      </c>
      <c r="N52" s="16">
        <f t="shared" si="8"/>
        <v>0</v>
      </c>
      <c r="O52" s="17"/>
      <c r="P52" s="17"/>
      <c r="Q52" s="17"/>
      <c r="R52" s="17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</row>
    <row r="53" spans="1:249" s="3" customFormat="1" ht="31.5" outlineLevel="1" x14ac:dyDescent="0.25">
      <c r="A53" s="51">
        <v>8</v>
      </c>
      <c r="B53" s="19" t="s">
        <v>8</v>
      </c>
      <c r="C53" s="67" t="s">
        <v>151</v>
      </c>
      <c r="D53" s="18" t="s">
        <v>152</v>
      </c>
      <c r="E53" s="63" t="s">
        <v>153</v>
      </c>
      <c r="F53" s="64" t="s">
        <v>154</v>
      </c>
      <c r="G53" s="68" t="s">
        <v>155</v>
      </c>
      <c r="H53" s="68" t="s">
        <v>156</v>
      </c>
      <c r="I53" s="63" t="s">
        <v>99</v>
      </c>
      <c r="J53" s="66">
        <v>15</v>
      </c>
      <c r="K53" s="59">
        <v>5265333</v>
      </c>
      <c r="L53" s="59">
        <v>78979.994999999995</v>
      </c>
      <c r="M53" s="16">
        <f t="shared" si="7"/>
        <v>78979.994999999995</v>
      </c>
      <c r="N53" s="16">
        <f t="shared" si="8"/>
        <v>0</v>
      </c>
      <c r="O53" s="17"/>
      <c r="P53" s="17"/>
      <c r="Q53" s="17"/>
      <c r="R53" s="17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</row>
    <row r="54" spans="1:249" s="3" customFormat="1" ht="31.5" outlineLevel="1" x14ac:dyDescent="0.25">
      <c r="A54" s="51">
        <v>9</v>
      </c>
      <c r="B54" s="69" t="s">
        <v>8</v>
      </c>
      <c r="C54" s="70" t="s">
        <v>27</v>
      </c>
      <c r="D54" s="18" t="s">
        <v>152</v>
      </c>
      <c r="E54" s="63" t="s">
        <v>153</v>
      </c>
      <c r="F54" s="64" t="s">
        <v>157</v>
      </c>
      <c r="G54" s="68" t="s">
        <v>158</v>
      </c>
      <c r="H54" s="68" t="s">
        <v>159</v>
      </c>
      <c r="I54" s="71" t="s">
        <v>99</v>
      </c>
      <c r="J54" s="66">
        <v>8</v>
      </c>
      <c r="K54" s="59">
        <v>9999999</v>
      </c>
      <c r="L54" s="59">
        <v>79999.991999999998</v>
      </c>
      <c r="M54" s="16">
        <f t="shared" si="7"/>
        <v>79999.991999999998</v>
      </c>
      <c r="N54" s="16">
        <f t="shared" si="8"/>
        <v>0</v>
      </c>
      <c r="O54" s="17"/>
      <c r="P54" s="17"/>
      <c r="Q54" s="17"/>
      <c r="R54" s="17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</row>
    <row r="55" spans="1:249" s="3" customFormat="1" ht="31.5" outlineLevel="1" x14ac:dyDescent="0.25">
      <c r="A55" s="51">
        <v>10</v>
      </c>
      <c r="B55" s="19" t="s">
        <v>8</v>
      </c>
      <c r="C55" s="70" t="s">
        <v>27</v>
      </c>
      <c r="D55" s="18" t="s">
        <v>139</v>
      </c>
      <c r="E55" s="63" t="s">
        <v>153</v>
      </c>
      <c r="F55" s="64" t="s">
        <v>154</v>
      </c>
      <c r="G55" s="68" t="s">
        <v>114</v>
      </c>
      <c r="H55" s="68" t="s">
        <v>115</v>
      </c>
      <c r="I55" s="72" t="s">
        <v>99</v>
      </c>
      <c r="J55" s="66">
        <v>8</v>
      </c>
      <c r="K55" s="59">
        <v>10294000</v>
      </c>
      <c r="L55" s="59">
        <v>82352</v>
      </c>
      <c r="M55" s="16">
        <f t="shared" si="7"/>
        <v>82352</v>
      </c>
      <c r="N55" s="16">
        <f t="shared" si="8"/>
        <v>0</v>
      </c>
      <c r="O55" s="17"/>
      <c r="P55" s="17"/>
      <c r="Q55" s="17"/>
      <c r="R55" s="17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</row>
    <row r="56" spans="1:249" s="3" customFormat="1" x14ac:dyDescent="0.25">
      <c r="A56" s="32">
        <f>MAX(A46:A55)</f>
        <v>10</v>
      </c>
      <c r="B56" s="33" t="s">
        <v>80</v>
      </c>
      <c r="C56" s="34"/>
      <c r="D56" s="34"/>
      <c r="E56" s="34"/>
      <c r="F56" s="35"/>
      <c r="G56" s="34"/>
      <c r="H56" s="36"/>
      <c r="I56" s="34"/>
      <c r="J56" s="73"/>
      <c r="K56" s="37">
        <f>+SUM(K46:K55)</f>
        <v>59271652</v>
      </c>
      <c r="L56" s="37">
        <f>+SUM(L46:L55)</f>
        <v>478438.86699999997</v>
      </c>
      <c r="M56" s="16"/>
      <c r="N56" s="16"/>
      <c r="O56" s="17"/>
      <c r="P56" s="17"/>
      <c r="Q56" s="17"/>
      <c r="R56" s="1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</row>
    <row r="57" spans="1:249" s="3" customFormat="1" x14ac:dyDescent="0.25">
      <c r="A57" s="11">
        <v>4</v>
      </c>
      <c r="B57" s="13" t="s">
        <v>160</v>
      </c>
      <c r="C57" s="14"/>
      <c r="D57" s="14"/>
      <c r="E57" s="14"/>
      <c r="F57" s="15"/>
      <c r="G57" s="14"/>
      <c r="H57" s="38"/>
      <c r="I57" s="14"/>
      <c r="J57" s="11"/>
      <c r="K57" s="39"/>
      <c r="L57" s="39"/>
      <c r="M57" s="16"/>
      <c r="N57" s="16"/>
      <c r="O57" s="17"/>
      <c r="P57" s="17"/>
      <c r="Q57" s="17"/>
      <c r="R57" s="1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</row>
    <row r="58" spans="1:249" s="29" customFormat="1" outlineLevel="1" x14ac:dyDescent="0.25">
      <c r="A58" s="45">
        <v>1</v>
      </c>
      <c r="B58" s="74" t="s">
        <v>7</v>
      </c>
      <c r="C58" s="75" t="s">
        <v>161</v>
      </c>
      <c r="D58" s="75" t="s">
        <v>10</v>
      </c>
      <c r="E58" s="75" t="s">
        <v>162</v>
      </c>
      <c r="F58" s="76">
        <v>241110082411724</v>
      </c>
      <c r="G58" s="75" t="s">
        <v>163</v>
      </c>
      <c r="H58" s="77" t="s">
        <v>164</v>
      </c>
      <c r="I58" s="75" t="s">
        <v>26</v>
      </c>
      <c r="J58" s="78">
        <v>1</v>
      </c>
      <c r="K58" s="59">
        <v>8800000</v>
      </c>
      <c r="L58" s="59">
        <v>8800</v>
      </c>
      <c r="M58" s="16">
        <f t="shared" si="7"/>
        <v>8800</v>
      </c>
      <c r="N58" s="16">
        <f t="shared" si="8"/>
        <v>0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</row>
    <row r="59" spans="1:249" s="29" customFormat="1" outlineLevel="1" x14ac:dyDescent="0.25">
      <c r="A59" s="45">
        <v>2</v>
      </c>
      <c r="B59" s="74" t="s">
        <v>7</v>
      </c>
      <c r="C59" s="75" t="s">
        <v>161</v>
      </c>
      <c r="D59" s="75" t="s">
        <v>10</v>
      </c>
      <c r="E59" s="75" t="s">
        <v>162</v>
      </c>
      <c r="F59" s="76">
        <v>241110082411709</v>
      </c>
      <c r="G59" s="75" t="s">
        <v>53</v>
      </c>
      <c r="H59" s="77" t="s">
        <v>54</v>
      </c>
      <c r="I59" s="75" t="s">
        <v>26</v>
      </c>
      <c r="J59" s="78">
        <v>16</v>
      </c>
      <c r="K59" s="59">
        <v>8400000</v>
      </c>
      <c r="L59" s="59">
        <v>134400</v>
      </c>
      <c r="M59" s="16">
        <f t="shared" si="7"/>
        <v>134400</v>
      </c>
      <c r="N59" s="16">
        <f t="shared" si="8"/>
        <v>0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</row>
    <row r="60" spans="1:249" s="29" customFormat="1" outlineLevel="1" x14ac:dyDescent="0.25">
      <c r="A60" s="45">
        <v>3</v>
      </c>
      <c r="B60" s="74" t="s">
        <v>7</v>
      </c>
      <c r="C60" s="75" t="s">
        <v>165</v>
      </c>
      <c r="D60" s="75" t="s">
        <v>10</v>
      </c>
      <c r="E60" s="75" t="s">
        <v>162</v>
      </c>
      <c r="F60" s="76">
        <v>241110082435696</v>
      </c>
      <c r="G60" s="75" t="s">
        <v>166</v>
      </c>
      <c r="H60" s="77" t="s">
        <v>167</v>
      </c>
      <c r="I60" s="75" t="s">
        <v>26</v>
      </c>
      <c r="J60" s="78">
        <v>7</v>
      </c>
      <c r="K60" s="59">
        <v>4350000</v>
      </c>
      <c r="L60" s="59">
        <v>30450</v>
      </c>
      <c r="M60" s="16">
        <f t="shared" si="7"/>
        <v>30450</v>
      </c>
      <c r="N60" s="16">
        <f t="shared" si="8"/>
        <v>0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</row>
    <row r="61" spans="1:249" s="29" customFormat="1" outlineLevel="1" x14ac:dyDescent="0.25">
      <c r="A61" s="45">
        <v>4</v>
      </c>
      <c r="B61" s="74" t="s">
        <v>7</v>
      </c>
      <c r="C61" s="75" t="s">
        <v>168</v>
      </c>
      <c r="D61" s="75" t="s">
        <v>10</v>
      </c>
      <c r="E61" s="75" t="s">
        <v>162</v>
      </c>
      <c r="F61" s="76">
        <v>241110082405691</v>
      </c>
      <c r="G61" s="75" t="s">
        <v>169</v>
      </c>
      <c r="H61" s="77" t="s">
        <v>170</v>
      </c>
      <c r="I61" s="79" t="s">
        <v>171</v>
      </c>
      <c r="J61" s="78">
        <v>31</v>
      </c>
      <c r="K61" s="59">
        <v>2600000</v>
      </c>
      <c r="L61" s="59">
        <v>80600</v>
      </c>
      <c r="M61" s="16">
        <f t="shared" si="7"/>
        <v>80600</v>
      </c>
      <c r="N61" s="16">
        <f t="shared" si="8"/>
        <v>0</v>
      </c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</row>
    <row r="62" spans="1:249" s="29" customFormat="1" ht="31.5" outlineLevel="1" x14ac:dyDescent="0.25">
      <c r="A62" s="45">
        <v>5</v>
      </c>
      <c r="B62" s="74" t="s">
        <v>8</v>
      </c>
      <c r="C62" s="75" t="s">
        <v>172</v>
      </c>
      <c r="D62" s="75" t="s">
        <v>10</v>
      </c>
      <c r="E62" s="75" t="s">
        <v>83</v>
      </c>
      <c r="F62" s="80">
        <v>241110082662652</v>
      </c>
      <c r="G62" s="75" t="s">
        <v>173</v>
      </c>
      <c r="H62" s="77" t="s">
        <v>174</v>
      </c>
      <c r="I62" s="75" t="s">
        <v>26</v>
      </c>
      <c r="J62" s="78">
        <v>7</v>
      </c>
      <c r="K62" s="59">
        <v>4900000</v>
      </c>
      <c r="L62" s="59">
        <v>34300</v>
      </c>
      <c r="M62" s="16">
        <f t="shared" si="7"/>
        <v>34300</v>
      </c>
      <c r="N62" s="16">
        <f t="shared" si="8"/>
        <v>0</v>
      </c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</row>
    <row r="63" spans="1:249" s="29" customFormat="1" ht="31.5" outlineLevel="1" x14ac:dyDescent="0.25">
      <c r="A63" s="45">
        <v>6</v>
      </c>
      <c r="B63" s="74" t="s">
        <v>8</v>
      </c>
      <c r="C63" s="75" t="s">
        <v>175</v>
      </c>
      <c r="D63" s="75" t="s">
        <v>176</v>
      </c>
      <c r="E63" s="75" t="s">
        <v>83</v>
      </c>
      <c r="F63" s="75" t="s">
        <v>177</v>
      </c>
      <c r="G63" s="75" t="s">
        <v>178</v>
      </c>
      <c r="H63" s="77">
        <v>307710424</v>
      </c>
      <c r="I63" s="75" t="s">
        <v>26</v>
      </c>
      <c r="J63" s="78">
        <v>4</v>
      </c>
      <c r="K63" s="59">
        <v>699999</v>
      </c>
      <c r="L63" s="59">
        <v>2799.9960000000001</v>
      </c>
      <c r="M63" s="16">
        <f t="shared" si="7"/>
        <v>2799.9960000000001</v>
      </c>
      <c r="N63" s="16">
        <f t="shared" si="8"/>
        <v>0</v>
      </c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</row>
    <row r="64" spans="1:249" s="29" customFormat="1" ht="47.25" outlineLevel="1" x14ac:dyDescent="0.25">
      <c r="A64" s="45">
        <v>7</v>
      </c>
      <c r="B64" s="74" t="s">
        <v>8</v>
      </c>
      <c r="C64" s="75" t="s">
        <v>179</v>
      </c>
      <c r="D64" s="75" t="s">
        <v>176</v>
      </c>
      <c r="E64" s="75" t="s">
        <v>83</v>
      </c>
      <c r="F64" s="75" t="s">
        <v>180</v>
      </c>
      <c r="G64" s="75" t="s">
        <v>178</v>
      </c>
      <c r="H64" s="77">
        <v>307710424</v>
      </c>
      <c r="I64" s="75" t="s">
        <v>26</v>
      </c>
      <c r="J64" s="78">
        <v>5</v>
      </c>
      <c r="K64" s="59">
        <v>2222222</v>
      </c>
      <c r="L64" s="59">
        <v>11111.11</v>
      </c>
      <c r="M64" s="16">
        <f t="shared" si="7"/>
        <v>11111.11</v>
      </c>
      <c r="N64" s="16">
        <f t="shared" si="8"/>
        <v>0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</row>
    <row r="65" spans="1:249" s="29" customFormat="1" ht="31.5" outlineLevel="1" x14ac:dyDescent="0.25">
      <c r="A65" s="45">
        <v>8</v>
      </c>
      <c r="B65" s="74" t="s">
        <v>8</v>
      </c>
      <c r="C65" s="75" t="s">
        <v>181</v>
      </c>
      <c r="D65" s="75" t="s">
        <v>176</v>
      </c>
      <c r="E65" s="75" t="s">
        <v>83</v>
      </c>
      <c r="F65" s="75" t="s">
        <v>182</v>
      </c>
      <c r="G65" s="75" t="s">
        <v>178</v>
      </c>
      <c r="H65" s="77">
        <v>307710424</v>
      </c>
      <c r="I65" s="75" t="s">
        <v>26</v>
      </c>
      <c r="J65" s="78">
        <v>1</v>
      </c>
      <c r="K65" s="59">
        <v>3299999</v>
      </c>
      <c r="L65" s="59">
        <v>3299.9989999999998</v>
      </c>
      <c r="M65" s="16">
        <f t="shared" si="7"/>
        <v>3299.9989999999998</v>
      </c>
      <c r="N65" s="16">
        <f t="shared" si="8"/>
        <v>0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</row>
    <row r="66" spans="1:249" s="29" customFormat="1" ht="47.25" outlineLevel="1" x14ac:dyDescent="0.25">
      <c r="A66" s="45">
        <v>9</v>
      </c>
      <c r="B66" s="74" t="s">
        <v>8</v>
      </c>
      <c r="C66" s="75" t="s">
        <v>183</v>
      </c>
      <c r="D66" s="75" t="s">
        <v>176</v>
      </c>
      <c r="E66" s="75" t="s">
        <v>83</v>
      </c>
      <c r="F66" s="75" t="s">
        <v>184</v>
      </c>
      <c r="G66" s="75" t="s">
        <v>178</v>
      </c>
      <c r="H66" s="77">
        <v>307710424</v>
      </c>
      <c r="I66" s="75" t="s">
        <v>26</v>
      </c>
      <c r="J66" s="78">
        <v>2</v>
      </c>
      <c r="K66" s="59">
        <v>633333</v>
      </c>
      <c r="L66" s="59">
        <v>1266.6659999999999</v>
      </c>
      <c r="M66" s="16">
        <f t="shared" si="7"/>
        <v>1266.6659999999999</v>
      </c>
      <c r="N66" s="16">
        <f t="shared" si="8"/>
        <v>0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</row>
    <row r="67" spans="1:249" s="29" customFormat="1" ht="31.5" outlineLevel="1" x14ac:dyDescent="0.25">
      <c r="A67" s="45">
        <v>10</v>
      </c>
      <c r="B67" s="74" t="s">
        <v>8</v>
      </c>
      <c r="C67" s="75" t="s">
        <v>185</v>
      </c>
      <c r="D67" s="75" t="s">
        <v>176</v>
      </c>
      <c r="E67" s="75" t="s">
        <v>83</v>
      </c>
      <c r="F67" s="75" t="s">
        <v>186</v>
      </c>
      <c r="G67" s="75" t="s">
        <v>187</v>
      </c>
      <c r="H67" s="77" t="s">
        <v>188</v>
      </c>
      <c r="I67" s="75" t="s">
        <v>26</v>
      </c>
      <c r="J67" s="78">
        <v>7</v>
      </c>
      <c r="K67" s="59">
        <v>1164000</v>
      </c>
      <c r="L67" s="59">
        <v>8148</v>
      </c>
      <c r="M67" s="16">
        <f t="shared" si="7"/>
        <v>8148</v>
      </c>
      <c r="N67" s="16">
        <f t="shared" si="8"/>
        <v>0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</row>
    <row r="68" spans="1:249" s="29" customFormat="1" ht="31.5" outlineLevel="1" x14ac:dyDescent="0.25">
      <c r="A68" s="45">
        <v>11</v>
      </c>
      <c r="B68" s="74" t="s">
        <v>8</v>
      </c>
      <c r="C68" s="75" t="s">
        <v>189</v>
      </c>
      <c r="D68" s="75" t="s">
        <v>176</v>
      </c>
      <c r="E68" s="75" t="s">
        <v>83</v>
      </c>
      <c r="F68" s="75" t="s">
        <v>190</v>
      </c>
      <c r="G68" s="75" t="s">
        <v>191</v>
      </c>
      <c r="H68" s="77" t="s">
        <v>192</v>
      </c>
      <c r="I68" s="75" t="s">
        <v>26</v>
      </c>
      <c r="J68" s="78">
        <v>1</v>
      </c>
      <c r="K68" s="59">
        <v>6000000</v>
      </c>
      <c r="L68" s="59">
        <v>6000</v>
      </c>
      <c r="M68" s="16">
        <f t="shared" si="7"/>
        <v>6000</v>
      </c>
      <c r="N68" s="16">
        <f t="shared" si="8"/>
        <v>0</v>
      </c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</row>
    <row r="69" spans="1:249" s="3" customFormat="1" x14ac:dyDescent="0.25">
      <c r="A69" s="32">
        <f>MAX(A58:A68)</f>
        <v>11</v>
      </c>
      <c r="B69" s="33" t="s">
        <v>80</v>
      </c>
      <c r="C69" s="34"/>
      <c r="D69" s="34"/>
      <c r="E69" s="34"/>
      <c r="F69" s="35"/>
      <c r="G69" s="34"/>
      <c r="H69" s="36"/>
      <c r="I69" s="34"/>
      <c r="J69" s="32"/>
      <c r="K69" s="37">
        <f>+SUM(K58:K68)</f>
        <v>43069553</v>
      </c>
      <c r="L69" s="37">
        <f>+SUM(L58:L68)</f>
        <v>321175.77100000001</v>
      </c>
      <c r="M69" s="16"/>
      <c r="N69" s="16"/>
      <c r="O69" s="17"/>
      <c r="P69" s="17"/>
      <c r="Q69" s="17"/>
      <c r="R69" s="17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</row>
    <row r="70" spans="1:249" s="3" customFormat="1" x14ac:dyDescent="0.25">
      <c r="A70" s="11">
        <v>5</v>
      </c>
      <c r="B70" s="13" t="s">
        <v>193</v>
      </c>
      <c r="C70" s="14"/>
      <c r="D70" s="14"/>
      <c r="E70" s="14"/>
      <c r="F70" s="15"/>
      <c r="G70" s="14"/>
      <c r="H70" s="38"/>
      <c r="I70" s="14"/>
      <c r="J70" s="11"/>
      <c r="K70" s="39"/>
      <c r="L70" s="39"/>
      <c r="M70" s="16"/>
      <c r="N70" s="16"/>
      <c r="O70" s="17"/>
      <c r="P70" s="17"/>
      <c r="Q70" s="17"/>
      <c r="R70" s="17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</row>
    <row r="71" spans="1:249" s="3" customFormat="1" ht="33.75" customHeight="1" outlineLevel="1" x14ac:dyDescent="0.25">
      <c r="A71" s="81">
        <v>1</v>
      </c>
      <c r="B71" s="82" t="s">
        <v>7</v>
      </c>
      <c r="C71" s="76" t="s">
        <v>194</v>
      </c>
      <c r="D71" s="18" t="s">
        <v>10</v>
      </c>
      <c r="E71" s="76" t="s">
        <v>83</v>
      </c>
      <c r="F71" s="76" t="s">
        <v>195</v>
      </c>
      <c r="G71" s="76" t="s">
        <v>196</v>
      </c>
      <c r="H71" s="83" t="s">
        <v>197</v>
      </c>
      <c r="I71" s="76" t="s">
        <v>87</v>
      </c>
      <c r="J71" s="84">
        <v>9</v>
      </c>
      <c r="K71" s="85">
        <v>2396000</v>
      </c>
      <c r="L71" s="85">
        <v>21564</v>
      </c>
      <c r="M71" s="16">
        <f t="shared" si="7"/>
        <v>21564</v>
      </c>
      <c r="N71" s="16">
        <f t="shared" si="8"/>
        <v>0</v>
      </c>
      <c r="O71" s="17"/>
      <c r="P71" s="17"/>
      <c r="Q71" s="17"/>
      <c r="R71" s="17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</row>
    <row r="72" spans="1:249" s="3" customFormat="1" ht="31.5" outlineLevel="1" x14ac:dyDescent="0.25">
      <c r="A72" s="81">
        <v>2</v>
      </c>
      <c r="B72" s="82" t="s">
        <v>7</v>
      </c>
      <c r="C72" s="76" t="s">
        <v>88</v>
      </c>
      <c r="D72" s="18" t="s">
        <v>10</v>
      </c>
      <c r="E72" s="76" t="s">
        <v>83</v>
      </c>
      <c r="F72" s="76" t="s">
        <v>198</v>
      </c>
      <c r="G72" s="76" t="s">
        <v>199</v>
      </c>
      <c r="H72" s="83" t="s">
        <v>170</v>
      </c>
      <c r="I72" s="76" t="s">
        <v>87</v>
      </c>
      <c r="J72" s="84">
        <v>8</v>
      </c>
      <c r="K72" s="85">
        <v>2600000</v>
      </c>
      <c r="L72" s="85">
        <v>20800</v>
      </c>
      <c r="M72" s="16">
        <f t="shared" si="7"/>
        <v>20800</v>
      </c>
      <c r="N72" s="16">
        <f t="shared" si="8"/>
        <v>0</v>
      </c>
      <c r="O72" s="17"/>
      <c r="P72" s="17"/>
      <c r="Q72" s="17"/>
      <c r="R72" s="17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</row>
    <row r="73" spans="1:249" s="3" customFormat="1" ht="31.5" outlineLevel="1" x14ac:dyDescent="0.25">
      <c r="A73" s="81">
        <v>3</v>
      </c>
      <c r="B73" s="82" t="s">
        <v>7</v>
      </c>
      <c r="C73" s="76" t="s">
        <v>88</v>
      </c>
      <c r="D73" s="18" t="s">
        <v>10</v>
      </c>
      <c r="E73" s="76" t="s">
        <v>83</v>
      </c>
      <c r="F73" s="76" t="s">
        <v>200</v>
      </c>
      <c r="G73" s="76" t="s">
        <v>199</v>
      </c>
      <c r="H73" s="83" t="s">
        <v>170</v>
      </c>
      <c r="I73" s="76" t="s">
        <v>87</v>
      </c>
      <c r="J73" s="84">
        <v>2</v>
      </c>
      <c r="K73" s="85">
        <v>3400000</v>
      </c>
      <c r="L73" s="85">
        <v>6800</v>
      </c>
      <c r="M73" s="16">
        <f t="shared" si="7"/>
        <v>6800</v>
      </c>
      <c r="N73" s="16">
        <f t="shared" si="8"/>
        <v>0</v>
      </c>
      <c r="O73" s="17"/>
      <c r="P73" s="17"/>
      <c r="Q73" s="17"/>
      <c r="R73" s="17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</row>
    <row r="74" spans="1:249" s="3" customFormat="1" ht="31.5" outlineLevel="1" x14ac:dyDescent="0.25">
      <c r="A74" s="81">
        <v>4</v>
      </c>
      <c r="B74" s="82" t="s">
        <v>7</v>
      </c>
      <c r="C74" s="76" t="s">
        <v>20</v>
      </c>
      <c r="D74" s="18" t="s">
        <v>9</v>
      </c>
      <c r="E74" s="76" t="s">
        <v>83</v>
      </c>
      <c r="F74" s="76" t="s">
        <v>201</v>
      </c>
      <c r="G74" s="76" t="s">
        <v>202</v>
      </c>
      <c r="H74" s="83" t="s">
        <v>54</v>
      </c>
      <c r="I74" s="76" t="s">
        <v>87</v>
      </c>
      <c r="J74" s="84">
        <v>38</v>
      </c>
      <c r="K74" s="85">
        <v>8325000</v>
      </c>
      <c r="L74" s="85">
        <v>316350</v>
      </c>
      <c r="M74" s="16">
        <f t="shared" si="7"/>
        <v>316350</v>
      </c>
      <c r="N74" s="16">
        <f t="shared" si="8"/>
        <v>0</v>
      </c>
      <c r="O74" s="17"/>
      <c r="P74" s="17"/>
      <c r="Q74" s="17"/>
      <c r="R74" s="17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</row>
    <row r="75" spans="1:249" s="3" customFormat="1" ht="31.5" outlineLevel="1" x14ac:dyDescent="0.25">
      <c r="A75" s="81">
        <v>5</v>
      </c>
      <c r="B75" s="82" t="s">
        <v>7</v>
      </c>
      <c r="C75" s="76" t="s">
        <v>165</v>
      </c>
      <c r="D75" s="18" t="s">
        <v>9</v>
      </c>
      <c r="E75" s="76" t="s">
        <v>83</v>
      </c>
      <c r="F75" s="76" t="s">
        <v>203</v>
      </c>
      <c r="G75" s="76" t="s">
        <v>204</v>
      </c>
      <c r="H75" s="83" t="s">
        <v>205</v>
      </c>
      <c r="I75" s="76" t="s">
        <v>26</v>
      </c>
      <c r="J75" s="84">
        <v>6</v>
      </c>
      <c r="K75" s="85">
        <v>3463333</v>
      </c>
      <c r="L75" s="85">
        <v>20779.998</v>
      </c>
      <c r="M75" s="16">
        <f t="shared" si="7"/>
        <v>20779.998</v>
      </c>
      <c r="N75" s="16">
        <f t="shared" si="8"/>
        <v>0</v>
      </c>
      <c r="O75" s="17"/>
      <c r="P75" s="17"/>
      <c r="Q75" s="17"/>
      <c r="R75" s="17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</row>
    <row r="76" spans="1:249" s="3" customFormat="1" ht="31.5" outlineLevel="1" x14ac:dyDescent="0.25">
      <c r="A76" s="81">
        <v>6</v>
      </c>
      <c r="B76" s="82" t="s">
        <v>7</v>
      </c>
      <c r="C76" s="76" t="s">
        <v>20</v>
      </c>
      <c r="D76" s="18" t="s">
        <v>9</v>
      </c>
      <c r="E76" s="76" t="s">
        <v>83</v>
      </c>
      <c r="F76" s="76" t="s">
        <v>206</v>
      </c>
      <c r="G76" s="76" t="s">
        <v>202</v>
      </c>
      <c r="H76" s="83" t="s">
        <v>54</v>
      </c>
      <c r="I76" s="76" t="s">
        <v>87</v>
      </c>
      <c r="J76" s="84">
        <v>1</v>
      </c>
      <c r="K76" s="85">
        <v>8520000</v>
      </c>
      <c r="L76" s="85">
        <v>8520</v>
      </c>
      <c r="M76" s="16">
        <f t="shared" si="7"/>
        <v>8520</v>
      </c>
      <c r="N76" s="16">
        <f t="shared" si="8"/>
        <v>0</v>
      </c>
      <c r="O76" s="17"/>
      <c r="P76" s="17"/>
      <c r="Q76" s="17"/>
      <c r="R76" s="17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</row>
    <row r="77" spans="1:249" s="3" customFormat="1" ht="31.5" outlineLevel="1" x14ac:dyDescent="0.25">
      <c r="A77" s="81">
        <v>7</v>
      </c>
      <c r="B77" s="82" t="s">
        <v>7</v>
      </c>
      <c r="C77" s="76" t="s">
        <v>151</v>
      </c>
      <c r="D77" s="18" t="s">
        <v>9</v>
      </c>
      <c r="E77" s="76" t="s">
        <v>83</v>
      </c>
      <c r="F77" s="76" t="s">
        <v>207</v>
      </c>
      <c r="G77" s="76" t="s">
        <v>208</v>
      </c>
      <c r="H77" s="83" t="s">
        <v>115</v>
      </c>
      <c r="I77" s="76" t="s">
        <v>26</v>
      </c>
      <c r="J77" s="84">
        <v>1</v>
      </c>
      <c r="K77" s="85">
        <v>5299000</v>
      </c>
      <c r="L77" s="85">
        <v>5299</v>
      </c>
      <c r="M77" s="16">
        <f t="shared" si="7"/>
        <v>5299</v>
      </c>
      <c r="N77" s="16">
        <f t="shared" si="8"/>
        <v>0</v>
      </c>
      <c r="O77" s="17"/>
      <c r="P77" s="17"/>
      <c r="Q77" s="17"/>
      <c r="R77" s="17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</row>
    <row r="78" spans="1:249" s="29" customFormat="1" ht="15.75" customHeight="1" outlineLevel="1" x14ac:dyDescent="0.25">
      <c r="A78" s="81">
        <v>8</v>
      </c>
      <c r="B78" s="86" t="s">
        <v>8</v>
      </c>
      <c r="C78" s="87" t="s">
        <v>27</v>
      </c>
      <c r="D78" s="87" t="s">
        <v>10</v>
      </c>
      <c r="E78" s="87" t="s">
        <v>209</v>
      </c>
      <c r="F78" s="87" t="s">
        <v>210</v>
      </c>
      <c r="G78" s="87" t="s">
        <v>211</v>
      </c>
      <c r="H78" s="87" t="s">
        <v>212</v>
      </c>
      <c r="I78" s="87" t="s">
        <v>99</v>
      </c>
      <c r="J78" s="87">
        <v>14</v>
      </c>
      <c r="K78" s="88">
        <v>10499000</v>
      </c>
      <c r="L78" s="88">
        <v>146986</v>
      </c>
      <c r="M78" s="16">
        <f t="shared" si="7"/>
        <v>146986</v>
      </c>
      <c r="N78" s="16">
        <f t="shared" si="8"/>
        <v>0</v>
      </c>
      <c r="O78" s="89"/>
      <c r="P78" s="89"/>
      <c r="Q78" s="89"/>
      <c r="R78" s="89"/>
      <c r="S78" s="89"/>
      <c r="T78" s="89"/>
      <c r="U78" s="89"/>
      <c r="V78" s="89"/>
      <c r="W78" s="89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</row>
    <row r="79" spans="1:249" s="29" customFormat="1" ht="31.5" outlineLevel="1" x14ac:dyDescent="0.25">
      <c r="A79" s="81">
        <v>9</v>
      </c>
      <c r="B79" s="86" t="s">
        <v>8</v>
      </c>
      <c r="C79" s="87" t="s">
        <v>31</v>
      </c>
      <c r="D79" s="87" t="s">
        <v>10</v>
      </c>
      <c r="E79" s="87" t="s">
        <v>209</v>
      </c>
      <c r="F79" s="87" t="s">
        <v>213</v>
      </c>
      <c r="G79" s="87" t="s">
        <v>214</v>
      </c>
      <c r="H79" s="87" t="s">
        <v>215</v>
      </c>
      <c r="I79" s="87" t="s">
        <v>99</v>
      </c>
      <c r="J79" s="87">
        <v>1</v>
      </c>
      <c r="K79" s="88">
        <v>22000000</v>
      </c>
      <c r="L79" s="88">
        <v>22000</v>
      </c>
      <c r="M79" s="16">
        <f t="shared" si="7"/>
        <v>22000</v>
      </c>
      <c r="N79" s="16">
        <f t="shared" si="8"/>
        <v>0</v>
      </c>
      <c r="O79" s="89"/>
      <c r="P79" s="89"/>
      <c r="Q79" s="89"/>
      <c r="R79" s="89"/>
      <c r="S79" s="89"/>
      <c r="T79" s="89"/>
      <c r="U79" s="89"/>
      <c r="V79" s="89"/>
      <c r="W79" s="89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</row>
    <row r="80" spans="1:249" s="29" customFormat="1" ht="31.5" outlineLevel="1" x14ac:dyDescent="0.25">
      <c r="A80" s="81">
        <v>10</v>
      </c>
      <c r="B80" s="86" t="s">
        <v>8</v>
      </c>
      <c r="C80" s="87" t="s">
        <v>165</v>
      </c>
      <c r="D80" s="87" t="s">
        <v>10</v>
      </c>
      <c r="E80" s="87" t="s">
        <v>209</v>
      </c>
      <c r="F80" s="87" t="s">
        <v>216</v>
      </c>
      <c r="G80" s="87" t="s">
        <v>217</v>
      </c>
      <c r="H80" s="87" t="s">
        <v>218</v>
      </c>
      <c r="I80" s="87" t="s">
        <v>99</v>
      </c>
      <c r="J80" s="87">
        <v>2</v>
      </c>
      <c r="K80" s="88">
        <v>5350000</v>
      </c>
      <c r="L80" s="88">
        <v>10700</v>
      </c>
      <c r="M80" s="16">
        <f t="shared" si="7"/>
        <v>10700</v>
      </c>
      <c r="N80" s="16">
        <f t="shared" si="8"/>
        <v>0</v>
      </c>
      <c r="O80" s="89"/>
      <c r="P80" s="89"/>
      <c r="Q80" s="89"/>
      <c r="R80" s="89"/>
      <c r="S80" s="89"/>
      <c r="T80" s="89"/>
      <c r="U80" s="89"/>
      <c r="V80" s="89"/>
      <c r="W80" s="89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</row>
    <row r="81" spans="1:249" s="29" customFormat="1" ht="31.5" outlineLevel="1" x14ac:dyDescent="0.25">
      <c r="A81" s="81">
        <v>11</v>
      </c>
      <c r="B81" s="86" t="s">
        <v>8</v>
      </c>
      <c r="C81" s="87" t="s">
        <v>31</v>
      </c>
      <c r="D81" s="87" t="s">
        <v>10</v>
      </c>
      <c r="E81" s="87" t="s">
        <v>209</v>
      </c>
      <c r="F81" s="87" t="s">
        <v>219</v>
      </c>
      <c r="G81" s="87" t="s">
        <v>220</v>
      </c>
      <c r="H81" s="87" t="s">
        <v>221</v>
      </c>
      <c r="I81" s="87" t="s">
        <v>99</v>
      </c>
      <c r="J81" s="87">
        <v>2</v>
      </c>
      <c r="K81" s="88">
        <v>4475222</v>
      </c>
      <c r="L81" s="88">
        <v>8950.4439999999995</v>
      </c>
      <c r="M81" s="16">
        <f t="shared" si="7"/>
        <v>8950.4439999999995</v>
      </c>
      <c r="N81" s="16">
        <f t="shared" si="8"/>
        <v>0</v>
      </c>
      <c r="O81" s="89"/>
      <c r="P81" s="89"/>
      <c r="Q81" s="89"/>
      <c r="R81" s="89"/>
      <c r="S81" s="89"/>
      <c r="T81" s="89"/>
      <c r="U81" s="89"/>
      <c r="V81" s="89"/>
      <c r="W81" s="89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</row>
    <row r="82" spans="1:249" s="29" customFormat="1" ht="31.5" outlineLevel="1" x14ac:dyDescent="0.25">
      <c r="A82" s="81">
        <v>12</v>
      </c>
      <c r="B82" s="86" t="s">
        <v>8</v>
      </c>
      <c r="C82" s="87" t="s">
        <v>165</v>
      </c>
      <c r="D82" s="87" t="s">
        <v>10</v>
      </c>
      <c r="E82" s="87" t="s">
        <v>209</v>
      </c>
      <c r="F82" s="87" t="s">
        <v>222</v>
      </c>
      <c r="G82" s="87" t="s">
        <v>223</v>
      </c>
      <c r="H82" s="87" t="s">
        <v>224</v>
      </c>
      <c r="I82" s="87" t="s">
        <v>99</v>
      </c>
      <c r="J82" s="87">
        <v>1</v>
      </c>
      <c r="K82" s="88">
        <v>3065333</v>
      </c>
      <c r="L82" s="88">
        <v>3065.3330000000001</v>
      </c>
      <c r="M82" s="16">
        <f t="shared" si="7"/>
        <v>3065.3330000000001</v>
      </c>
      <c r="N82" s="16">
        <f t="shared" si="8"/>
        <v>0</v>
      </c>
      <c r="O82" s="89"/>
      <c r="P82" s="89"/>
      <c r="Q82" s="89"/>
      <c r="R82" s="89"/>
      <c r="S82" s="89"/>
      <c r="T82" s="89"/>
      <c r="U82" s="89"/>
      <c r="V82" s="89"/>
      <c r="W82" s="89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</row>
    <row r="83" spans="1:249" s="3" customFormat="1" ht="31.5" outlineLevel="1" x14ac:dyDescent="0.25">
      <c r="A83" s="81">
        <v>13</v>
      </c>
      <c r="B83" s="86" t="s">
        <v>8</v>
      </c>
      <c r="C83" s="87" t="s">
        <v>225</v>
      </c>
      <c r="D83" s="87" t="s">
        <v>10</v>
      </c>
      <c r="E83" s="87" t="s">
        <v>209</v>
      </c>
      <c r="F83" s="87" t="s">
        <v>226</v>
      </c>
      <c r="G83" s="87" t="s">
        <v>202</v>
      </c>
      <c r="H83" s="87" t="s">
        <v>54</v>
      </c>
      <c r="I83" s="87" t="s">
        <v>99</v>
      </c>
      <c r="J83" s="87">
        <v>25</v>
      </c>
      <c r="K83" s="88">
        <v>8398999</v>
      </c>
      <c r="L83" s="88">
        <v>209974.97500000001</v>
      </c>
      <c r="M83" s="16">
        <f t="shared" si="7"/>
        <v>209974.97500000001</v>
      </c>
      <c r="N83" s="16">
        <f t="shared" si="8"/>
        <v>0</v>
      </c>
      <c r="O83" s="17"/>
      <c r="P83" s="17"/>
      <c r="Q83" s="17"/>
      <c r="R83" s="17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s="3" customFormat="1" ht="33.75" customHeight="1" outlineLevel="1" x14ac:dyDescent="0.25">
      <c r="A84" s="81">
        <v>14</v>
      </c>
      <c r="B84" s="86" t="s">
        <v>8</v>
      </c>
      <c r="C84" s="87" t="s">
        <v>31</v>
      </c>
      <c r="D84" s="87" t="s">
        <v>10</v>
      </c>
      <c r="E84" s="87" t="s">
        <v>209</v>
      </c>
      <c r="F84" s="87" t="s">
        <v>227</v>
      </c>
      <c r="G84" s="87" t="s">
        <v>60</v>
      </c>
      <c r="H84" s="87" t="s">
        <v>61</v>
      </c>
      <c r="I84" s="87" t="s">
        <v>99</v>
      </c>
      <c r="J84" s="87">
        <v>8</v>
      </c>
      <c r="K84" s="88">
        <v>4212000</v>
      </c>
      <c r="L84" s="88">
        <v>33696</v>
      </c>
      <c r="M84" s="16">
        <f t="shared" si="7"/>
        <v>33696</v>
      </c>
      <c r="N84" s="16">
        <f t="shared" si="8"/>
        <v>0</v>
      </c>
      <c r="O84" s="17"/>
      <c r="P84" s="17"/>
      <c r="Q84" s="17"/>
      <c r="R84" s="17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s="29" customFormat="1" ht="31.5" customHeight="1" outlineLevel="1" x14ac:dyDescent="0.25">
      <c r="A85" s="81">
        <v>15</v>
      </c>
      <c r="B85" s="86" t="s">
        <v>8</v>
      </c>
      <c r="C85" s="87" t="s">
        <v>31</v>
      </c>
      <c r="D85" s="87" t="s">
        <v>9</v>
      </c>
      <c r="E85" s="87" t="s">
        <v>209</v>
      </c>
      <c r="F85" s="87" t="s">
        <v>228</v>
      </c>
      <c r="G85" s="87" t="s">
        <v>229</v>
      </c>
      <c r="H85" s="87" t="s">
        <v>230</v>
      </c>
      <c r="I85" s="87" t="s">
        <v>99</v>
      </c>
      <c r="J85" s="87">
        <v>2</v>
      </c>
      <c r="K85" s="88">
        <v>7000000</v>
      </c>
      <c r="L85" s="88">
        <v>14000</v>
      </c>
      <c r="M85" s="16">
        <f t="shared" si="7"/>
        <v>14000</v>
      </c>
      <c r="N85" s="16">
        <f t="shared" si="8"/>
        <v>0</v>
      </c>
      <c r="O85" s="89"/>
      <c r="P85" s="89"/>
      <c r="Q85" s="89"/>
      <c r="R85" s="89"/>
      <c r="S85" s="89"/>
      <c r="T85" s="89"/>
      <c r="U85" s="89"/>
      <c r="V85" s="89"/>
      <c r="W85" s="89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</row>
    <row r="86" spans="1:249" s="29" customFormat="1" ht="31.5" customHeight="1" outlineLevel="1" x14ac:dyDescent="0.25">
      <c r="A86" s="81">
        <v>16</v>
      </c>
      <c r="B86" s="86" t="s">
        <v>8</v>
      </c>
      <c r="C86" s="87" t="s">
        <v>31</v>
      </c>
      <c r="D86" s="87" t="s">
        <v>9</v>
      </c>
      <c r="E86" s="87" t="s">
        <v>209</v>
      </c>
      <c r="F86" s="87" t="s">
        <v>231</v>
      </c>
      <c r="G86" s="87" t="s">
        <v>232</v>
      </c>
      <c r="H86" s="87" t="s">
        <v>233</v>
      </c>
      <c r="I86" s="87" t="s">
        <v>99</v>
      </c>
      <c r="J86" s="87">
        <v>13</v>
      </c>
      <c r="K86" s="88">
        <v>4448000</v>
      </c>
      <c r="L86" s="88">
        <v>57824</v>
      </c>
      <c r="M86" s="16">
        <f t="shared" si="7"/>
        <v>57824</v>
      </c>
      <c r="N86" s="16">
        <f t="shared" si="8"/>
        <v>0</v>
      </c>
      <c r="O86" s="89"/>
      <c r="P86" s="89"/>
      <c r="Q86" s="89"/>
      <c r="R86" s="89"/>
      <c r="S86" s="89"/>
      <c r="T86" s="89"/>
      <c r="U86" s="89"/>
      <c r="V86" s="89"/>
      <c r="W86" s="89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</row>
    <row r="87" spans="1:249" s="29" customFormat="1" ht="31.5" outlineLevel="1" x14ac:dyDescent="0.25">
      <c r="A87" s="81">
        <v>17</v>
      </c>
      <c r="B87" s="86" t="s">
        <v>8</v>
      </c>
      <c r="C87" s="87" t="s">
        <v>91</v>
      </c>
      <c r="D87" s="87" t="s">
        <v>9</v>
      </c>
      <c r="E87" s="87" t="s">
        <v>209</v>
      </c>
      <c r="F87" s="87" t="s">
        <v>234</v>
      </c>
      <c r="G87" s="87" t="s">
        <v>235</v>
      </c>
      <c r="H87" s="87" t="s">
        <v>236</v>
      </c>
      <c r="I87" s="87" t="s">
        <v>87</v>
      </c>
      <c r="J87" s="87">
        <v>79</v>
      </c>
      <c r="K87" s="88">
        <v>217000</v>
      </c>
      <c r="L87" s="88">
        <v>17143</v>
      </c>
      <c r="M87" s="16">
        <f t="shared" si="7"/>
        <v>17143</v>
      </c>
      <c r="N87" s="16">
        <f t="shared" si="8"/>
        <v>0</v>
      </c>
      <c r="O87" s="89"/>
      <c r="P87" s="89"/>
      <c r="Q87" s="89"/>
      <c r="R87" s="89"/>
      <c r="S87" s="89"/>
      <c r="T87" s="89"/>
      <c r="U87" s="89"/>
      <c r="V87" s="89"/>
      <c r="W87" s="89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</row>
    <row r="88" spans="1:249" s="29" customFormat="1" ht="31.5" outlineLevel="1" x14ac:dyDescent="0.25">
      <c r="A88" s="81">
        <v>18</v>
      </c>
      <c r="B88" s="86" t="s">
        <v>8</v>
      </c>
      <c r="C88" s="87" t="s">
        <v>237</v>
      </c>
      <c r="D88" s="87" t="s">
        <v>9</v>
      </c>
      <c r="E88" s="87" t="s">
        <v>209</v>
      </c>
      <c r="F88" s="87" t="s">
        <v>238</v>
      </c>
      <c r="G88" s="87" t="s">
        <v>239</v>
      </c>
      <c r="H88" s="87" t="s">
        <v>240</v>
      </c>
      <c r="I88" s="87" t="s">
        <v>87</v>
      </c>
      <c r="J88" s="87">
        <v>1</v>
      </c>
      <c r="K88" s="88">
        <v>3800000</v>
      </c>
      <c r="L88" s="88">
        <v>3800</v>
      </c>
      <c r="M88" s="16">
        <f t="shared" si="7"/>
        <v>3800</v>
      </c>
      <c r="N88" s="16">
        <f t="shared" si="8"/>
        <v>0</v>
      </c>
      <c r="O88" s="89"/>
      <c r="P88" s="89"/>
      <c r="Q88" s="89"/>
      <c r="R88" s="89"/>
      <c r="S88" s="89"/>
      <c r="T88" s="89"/>
      <c r="U88" s="89"/>
      <c r="V88" s="89"/>
      <c r="W88" s="89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</row>
    <row r="89" spans="1:249" s="29" customFormat="1" ht="31.5" outlineLevel="1" x14ac:dyDescent="0.25">
      <c r="A89" s="81">
        <v>19</v>
      </c>
      <c r="B89" s="86" t="s">
        <v>8</v>
      </c>
      <c r="C89" s="87" t="s">
        <v>237</v>
      </c>
      <c r="D89" s="87" t="s">
        <v>9</v>
      </c>
      <c r="E89" s="87" t="s">
        <v>209</v>
      </c>
      <c r="F89" s="87" t="s">
        <v>241</v>
      </c>
      <c r="G89" s="87" t="s">
        <v>242</v>
      </c>
      <c r="H89" s="87" t="s">
        <v>243</v>
      </c>
      <c r="I89" s="87" t="s">
        <v>87</v>
      </c>
      <c r="J89" s="87">
        <v>6</v>
      </c>
      <c r="K89" s="88">
        <v>3080000</v>
      </c>
      <c r="L89" s="88">
        <v>18480</v>
      </c>
      <c r="M89" s="16">
        <f t="shared" si="7"/>
        <v>18480</v>
      </c>
      <c r="N89" s="16">
        <f t="shared" si="8"/>
        <v>0</v>
      </c>
      <c r="O89" s="89"/>
      <c r="P89" s="89"/>
      <c r="Q89" s="89"/>
      <c r="R89" s="89"/>
      <c r="S89" s="89"/>
      <c r="T89" s="89"/>
      <c r="U89" s="89"/>
      <c r="V89" s="89"/>
      <c r="W89" s="89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</row>
    <row r="90" spans="1:249" s="29" customFormat="1" ht="31.5" outlineLevel="1" x14ac:dyDescent="0.25">
      <c r="A90" s="81">
        <v>20</v>
      </c>
      <c r="B90" s="86" t="s">
        <v>8</v>
      </c>
      <c r="C90" s="87" t="s">
        <v>244</v>
      </c>
      <c r="D90" s="87" t="s">
        <v>9</v>
      </c>
      <c r="E90" s="87" t="s">
        <v>209</v>
      </c>
      <c r="F90" s="87" t="s">
        <v>245</v>
      </c>
      <c r="G90" s="87" t="s">
        <v>246</v>
      </c>
      <c r="H90" s="87" t="s">
        <v>247</v>
      </c>
      <c r="I90" s="87" t="s">
        <v>99</v>
      </c>
      <c r="J90" s="87">
        <v>10</v>
      </c>
      <c r="K90" s="88">
        <v>256000</v>
      </c>
      <c r="L90" s="88">
        <v>2560</v>
      </c>
      <c r="M90" s="16">
        <f t="shared" si="7"/>
        <v>2560</v>
      </c>
      <c r="N90" s="16">
        <f t="shared" si="8"/>
        <v>0</v>
      </c>
      <c r="O90" s="89"/>
      <c r="P90" s="89"/>
      <c r="Q90" s="89"/>
      <c r="R90" s="89"/>
      <c r="S90" s="89"/>
      <c r="T90" s="89"/>
      <c r="U90" s="89"/>
      <c r="V90" s="89"/>
      <c r="W90" s="89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</row>
    <row r="91" spans="1:249" s="29" customFormat="1" ht="15.75" customHeight="1" outlineLevel="1" x14ac:dyDescent="0.25">
      <c r="A91" s="81">
        <v>21</v>
      </c>
      <c r="B91" s="86" t="s">
        <v>8</v>
      </c>
      <c r="C91" s="87" t="s">
        <v>248</v>
      </c>
      <c r="D91" s="87" t="s">
        <v>9</v>
      </c>
      <c r="E91" s="87" t="s">
        <v>209</v>
      </c>
      <c r="F91" s="87" t="s">
        <v>249</v>
      </c>
      <c r="G91" s="87" t="s">
        <v>250</v>
      </c>
      <c r="H91" s="87">
        <v>310707324</v>
      </c>
      <c r="I91" s="87" t="s">
        <v>39</v>
      </c>
      <c r="J91" s="87">
        <v>9</v>
      </c>
      <c r="K91" s="88">
        <v>3700000</v>
      </c>
      <c r="L91" s="88">
        <v>33300</v>
      </c>
      <c r="M91" s="16">
        <f t="shared" si="7"/>
        <v>33300</v>
      </c>
      <c r="N91" s="16">
        <f t="shared" si="8"/>
        <v>0</v>
      </c>
      <c r="O91" s="89"/>
      <c r="P91" s="89"/>
      <c r="Q91" s="89"/>
      <c r="R91" s="89"/>
      <c r="S91" s="89"/>
      <c r="T91" s="89"/>
      <c r="U91" s="89"/>
      <c r="V91" s="89"/>
      <c r="W91" s="89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</row>
    <row r="92" spans="1:249" s="29" customFormat="1" ht="31.5" outlineLevel="1" x14ac:dyDescent="0.25">
      <c r="A92" s="81">
        <v>22</v>
      </c>
      <c r="B92" s="86" t="s">
        <v>8</v>
      </c>
      <c r="C92" s="87" t="s">
        <v>251</v>
      </c>
      <c r="D92" s="87" t="s">
        <v>9</v>
      </c>
      <c r="E92" s="87" t="s">
        <v>209</v>
      </c>
      <c r="F92" s="87" t="s">
        <v>252</v>
      </c>
      <c r="G92" s="87" t="s">
        <v>253</v>
      </c>
      <c r="H92" s="87" t="s">
        <v>254</v>
      </c>
      <c r="I92" s="87" t="s">
        <v>99</v>
      </c>
      <c r="J92" s="87">
        <v>2</v>
      </c>
      <c r="K92" s="88">
        <v>1288890</v>
      </c>
      <c r="L92" s="88">
        <v>2577.7800000000002</v>
      </c>
      <c r="M92" s="16">
        <f t="shared" si="7"/>
        <v>2577.7800000000002</v>
      </c>
      <c r="N92" s="16">
        <f t="shared" si="8"/>
        <v>0</v>
      </c>
      <c r="O92" s="89"/>
      <c r="P92" s="89"/>
      <c r="Q92" s="89"/>
      <c r="R92" s="89"/>
      <c r="S92" s="89"/>
      <c r="T92" s="89"/>
      <c r="U92" s="89"/>
      <c r="V92" s="89"/>
      <c r="W92" s="89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</row>
    <row r="93" spans="1:249" s="29" customFormat="1" ht="31.5" outlineLevel="1" x14ac:dyDescent="0.25">
      <c r="A93" s="81">
        <v>23</v>
      </c>
      <c r="B93" s="86" t="s">
        <v>8</v>
      </c>
      <c r="C93" s="87" t="s">
        <v>100</v>
      </c>
      <c r="D93" s="87" t="s">
        <v>9</v>
      </c>
      <c r="E93" s="87" t="s">
        <v>209</v>
      </c>
      <c r="F93" s="87" t="s">
        <v>255</v>
      </c>
      <c r="G93" s="87" t="s">
        <v>256</v>
      </c>
      <c r="H93" s="87" t="s">
        <v>58</v>
      </c>
      <c r="I93" s="87" t="s">
        <v>99</v>
      </c>
      <c r="J93" s="87">
        <v>6</v>
      </c>
      <c r="K93" s="88">
        <v>1189000</v>
      </c>
      <c r="L93" s="88">
        <v>7134</v>
      </c>
      <c r="M93" s="16">
        <f t="shared" si="7"/>
        <v>7134</v>
      </c>
      <c r="N93" s="16">
        <f t="shared" si="8"/>
        <v>0</v>
      </c>
      <c r="O93" s="89"/>
      <c r="P93" s="89"/>
      <c r="Q93" s="89"/>
      <c r="R93" s="89"/>
      <c r="S93" s="89"/>
      <c r="T93" s="89"/>
      <c r="U93" s="89"/>
      <c r="V93" s="89"/>
      <c r="W93" s="89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</row>
    <row r="94" spans="1:249" s="29" customFormat="1" ht="31.5" outlineLevel="1" x14ac:dyDescent="0.25">
      <c r="A94" s="81">
        <v>24</v>
      </c>
      <c r="B94" s="86" t="s">
        <v>8</v>
      </c>
      <c r="C94" s="87" t="s">
        <v>257</v>
      </c>
      <c r="D94" s="87" t="s">
        <v>9</v>
      </c>
      <c r="E94" s="87" t="s">
        <v>209</v>
      </c>
      <c r="F94" s="87" t="s">
        <v>258</v>
      </c>
      <c r="G94" s="87" t="s">
        <v>65</v>
      </c>
      <c r="H94" s="87" t="s">
        <v>66</v>
      </c>
      <c r="I94" s="87" t="s">
        <v>99</v>
      </c>
      <c r="J94" s="87">
        <v>11</v>
      </c>
      <c r="K94" s="88">
        <v>1694000</v>
      </c>
      <c r="L94" s="88">
        <v>18634</v>
      </c>
      <c r="M94" s="16">
        <f t="shared" si="7"/>
        <v>18634</v>
      </c>
      <c r="N94" s="16">
        <f t="shared" si="8"/>
        <v>0</v>
      </c>
      <c r="O94" s="89"/>
      <c r="P94" s="89"/>
      <c r="Q94" s="89"/>
      <c r="R94" s="89"/>
      <c r="S94" s="89"/>
      <c r="T94" s="89"/>
      <c r="U94" s="89"/>
      <c r="V94" s="89"/>
      <c r="W94" s="89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</row>
    <row r="95" spans="1:249" s="29" customFormat="1" ht="15.75" customHeight="1" outlineLevel="1" x14ac:dyDescent="0.25">
      <c r="A95" s="81">
        <v>25</v>
      </c>
      <c r="B95" s="86" t="s">
        <v>8</v>
      </c>
      <c r="C95" s="87" t="s">
        <v>259</v>
      </c>
      <c r="D95" s="87" t="s">
        <v>260</v>
      </c>
      <c r="E95" s="87" t="s">
        <v>209</v>
      </c>
      <c r="F95" s="87" t="s">
        <v>261</v>
      </c>
      <c r="G95" s="87" t="s">
        <v>250</v>
      </c>
      <c r="H95" s="87">
        <v>310707324</v>
      </c>
      <c r="I95" s="87" t="s">
        <v>99</v>
      </c>
      <c r="J95" s="87">
        <v>6</v>
      </c>
      <c r="K95" s="88">
        <v>500000</v>
      </c>
      <c r="L95" s="88">
        <v>3000</v>
      </c>
      <c r="M95" s="16">
        <f t="shared" si="7"/>
        <v>3000</v>
      </c>
      <c r="N95" s="16">
        <f t="shared" si="8"/>
        <v>0</v>
      </c>
      <c r="O95" s="89"/>
      <c r="P95" s="89"/>
      <c r="Q95" s="89"/>
      <c r="R95" s="89"/>
      <c r="S95" s="89"/>
      <c r="T95" s="89"/>
      <c r="U95" s="89"/>
      <c r="V95" s="89"/>
      <c r="W95" s="89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</row>
    <row r="96" spans="1:249" s="3" customFormat="1" x14ac:dyDescent="0.25">
      <c r="A96" s="32">
        <f>MAX(A71:A95)</f>
        <v>25</v>
      </c>
      <c r="B96" s="33" t="s">
        <v>80</v>
      </c>
      <c r="C96" s="34"/>
      <c r="D96" s="34"/>
      <c r="E96" s="34"/>
      <c r="F96" s="35"/>
      <c r="G96" s="34"/>
      <c r="H96" s="36"/>
      <c r="I96" s="34"/>
      <c r="J96" s="32"/>
      <c r="K96" s="90">
        <f>+SUM(K71:K95)</f>
        <v>119176777</v>
      </c>
      <c r="L96" s="90">
        <f>+SUM(L71:L95)</f>
        <v>1013938.53</v>
      </c>
      <c r="M96" s="16"/>
      <c r="N96" s="16"/>
      <c r="O96" s="17"/>
      <c r="P96" s="17"/>
      <c r="Q96" s="17"/>
      <c r="R96" s="17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</row>
    <row r="97" spans="1:249" s="3" customFormat="1" x14ac:dyDescent="0.25">
      <c r="A97" s="11">
        <v>6</v>
      </c>
      <c r="B97" s="13" t="s">
        <v>262</v>
      </c>
      <c r="C97" s="14"/>
      <c r="D97" s="14"/>
      <c r="E97" s="14"/>
      <c r="F97" s="15"/>
      <c r="G97" s="14"/>
      <c r="H97" s="38"/>
      <c r="I97" s="14"/>
      <c r="J97" s="11"/>
      <c r="K97" s="39"/>
      <c r="L97" s="39"/>
      <c r="M97" s="16"/>
      <c r="N97" s="16"/>
      <c r="O97" s="17"/>
      <c r="P97" s="17"/>
      <c r="Q97" s="17"/>
      <c r="R97" s="17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</row>
    <row r="98" spans="1:249" s="3" customFormat="1" ht="31.5" outlineLevel="1" x14ac:dyDescent="0.25">
      <c r="A98" s="45">
        <v>1</v>
      </c>
      <c r="B98" s="91" t="s">
        <v>7</v>
      </c>
      <c r="C98" s="54" t="s">
        <v>88</v>
      </c>
      <c r="D98" s="18" t="s">
        <v>139</v>
      </c>
      <c r="E98" s="54" t="s">
        <v>263</v>
      </c>
      <c r="F98" s="92" t="s">
        <v>264</v>
      </c>
      <c r="G98" s="54" t="s">
        <v>169</v>
      </c>
      <c r="H98" s="93" t="s">
        <v>170</v>
      </c>
      <c r="I98" s="54" t="s">
        <v>99</v>
      </c>
      <c r="J98" s="94">
        <v>3</v>
      </c>
      <c r="K98" s="59">
        <v>3000000</v>
      </c>
      <c r="L98" s="95">
        <v>9000</v>
      </c>
      <c r="M98" s="16">
        <f t="shared" si="7"/>
        <v>9000</v>
      </c>
      <c r="N98" s="16">
        <f t="shared" si="8"/>
        <v>0</v>
      </c>
      <c r="O98" s="17"/>
      <c r="P98" s="17"/>
      <c r="Q98" s="17"/>
      <c r="R98" s="17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</row>
    <row r="99" spans="1:249" s="3" customFormat="1" ht="31.5" outlineLevel="1" x14ac:dyDescent="0.25">
      <c r="A99" s="45">
        <v>2</v>
      </c>
      <c r="B99" s="91" t="s">
        <v>7</v>
      </c>
      <c r="C99" s="54" t="s">
        <v>88</v>
      </c>
      <c r="D99" s="18" t="s">
        <v>139</v>
      </c>
      <c r="E99" s="54" t="s">
        <v>263</v>
      </c>
      <c r="F99" s="92" t="s">
        <v>265</v>
      </c>
      <c r="G99" s="54" t="s">
        <v>169</v>
      </c>
      <c r="H99" s="77" t="s">
        <v>170</v>
      </c>
      <c r="I99" s="54" t="s">
        <v>99</v>
      </c>
      <c r="J99" s="94">
        <v>16</v>
      </c>
      <c r="K99" s="59">
        <v>2600000</v>
      </c>
      <c r="L99" s="95">
        <v>41600</v>
      </c>
      <c r="M99" s="16">
        <f t="shared" si="7"/>
        <v>41600</v>
      </c>
      <c r="N99" s="16">
        <f t="shared" si="8"/>
        <v>0</v>
      </c>
      <c r="O99" s="17"/>
      <c r="P99" s="17"/>
      <c r="Q99" s="17"/>
      <c r="R99" s="17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</row>
    <row r="100" spans="1:249" s="3" customFormat="1" ht="31.5" outlineLevel="1" x14ac:dyDescent="0.25">
      <c r="A100" s="45">
        <v>3</v>
      </c>
      <c r="B100" s="91" t="s">
        <v>7</v>
      </c>
      <c r="C100" s="54" t="s">
        <v>27</v>
      </c>
      <c r="D100" s="18" t="s">
        <v>266</v>
      </c>
      <c r="E100" s="54" t="s">
        <v>267</v>
      </c>
      <c r="F100" s="92" t="s">
        <v>268</v>
      </c>
      <c r="G100" s="54" t="s">
        <v>114</v>
      </c>
      <c r="H100" s="77" t="s">
        <v>115</v>
      </c>
      <c r="I100" s="54" t="s">
        <v>99</v>
      </c>
      <c r="J100" s="94">
        <v>15</v>
      </c>
      <c r="K100" s="59">
        <v>10140000</v>
      </c>
      <c r="L100" s="95">
        <v>152100</v>
      </c>
      <c r="M100" s="16">
        <f t="shared" si="7"/>
        <v>152100</v>
      </c>
      <c r="N100" s="16">
        <f t="shared" si="8"/>
        <v>0</v>
      </c>
      <c r="O100" s="17"/>
      <c r="P100" s="17"/>
      <c r="Q100" s="17"/>
      <c r="R100" s="17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</row>
    <row r="101" spans="1:249" s="3" customFormat="1" ht="31.5" outlineLevel="1" x14ac:dyDescent="0.25">
      <c r="A101" s="45">
        <v>4</v>
      </c>
      <c r="B101" s="91" t="s">
        <v>7</v>
      </c>
      <c r="C101" s="54" t="s">
        <v>151</v>
      </c>
      <c r="D101" s="18" t="s">
        <v>266</v>
      </c>
      <c r="E101" s="54" t="s">
        <v>267</v>
      </c>
      <c r="F101" s="92" t="s">
        <v>269</v>
      </c>
      <c r="G101" s="54" t="s">
        <v>114</v>
      </c>
      <c r="H101" s="77" t="s">
        <v>115</v>
      </c>
      <c r="I101" s="54" t="s">
        <v>99</v>
      </c>
      <c r="J101" s="94">
        <v>3</v>
      </c>
      <c r="K101" s="59">
        <v>5440000</v>
      </c>
      <c r="L101" s="95">
        <v>16320</v>
      </c>
      <c r="M101" s="16">
        <f t="shared" si="7"/>
        <v>16320</v>
      </c>
      <c r="N101" s="16">
        <f t="shared" si="8"/>
        <v>0</v>
      </c>
      <c r="O101" s="17"/>
      <c r="P101" s="17"/>
      <c r="Q101" s="17"/>
      <c r="R101" s="17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</row>
    <row r="102" spans="1:249" s="3" customFormat="1" ht="31.5" outlineLevel="1" x14ac:dyDescent="0.25">
      <c r="A102" s="45">
        <v>5</v>
      </c>
      <c r="B102" s="91" t="s">
        <v>7</v>
      </c>
      <c r="C102" s="54" t="s">
        <v>91</v>
      </c>
      <c r="D102" s="18" t="s">
        <v>266</v>
      </c>
      <c r="E102" s="54" t="s">
        <v>263</v>
      </c>
      <c r="F102" s="92" t="s">
        <v>270</v>
      </c>
      <c r="G102" s="54" t="s">
        <v>271</v>
      </c>
      <c r="H102" s="77">
        <v>33001911841119</v>
      </c>
      <c r="I102" s="68" t="s">
        <v>99</v>
      </c>
      <c r="J102" s="94">
        <v>15</v>
      </c>
      <c r="K102" s="59">
        <v>218888</v>
      </c>
      <c r="L102" s="95">
        <v>3283.32</v>
      </c>
      <c r="M102" s="16">
        <f t="shared" si="7"/>
        <v>3283.32</v>
      </c>
      <c r="N102" s="16">
        <f t="shared" si="8"/>
        <v>0</v>
      </c>
      <c r="O102" s="17"/>
      <c r="P102" s="17"/>
      <c r="Q102" s="17"/>
      <c r="R102" s="17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</row>
    <row r="103" spans="1:249" s="3" customFormat="1" ht="31.5" outlineLevel="1" x14ac:dyDescent="0.25">
      <c r="A103" s="45">
        <v>6</v>
      </c>
      <c r="B103" s="91" t="s">
        <v>7</v>
      </c>
      <c r="C103" s="54" t="s">
        <v>151</v>
      </c>
      <c r="D103" s="18" t="s">
        <v>266</v>
      </c>
      <c r="E103" s="54" t="s">
        <v>263</v>
      </c>
      <c r="F103" s="92" t="s">
        <v>272</v>
      </c>
      <c r="G103" s="54" t="s">
        <v>273</v>
      </c>
      <c r="H103" s="77" t="s">
        <v>274</v>
      </c>
      <c r="I103" s="54" t="s">
        <v>99</v>
      </c>
      <c r="J103" s="94">
        <v>1</v>
      </c>
      <c r="K103" s="59">
        <v>5484000</v>
      </c>
      <c r="L103" s="95">
        <v>5484</v>
      </c>
      <c r="M103" s="16">
        <f t="shared" si="7"/>
        <v>5484</v>
      </c>
      <c r="N103" s="16">
        <f t="shared" si="8"/>
        <v>0</v>
      </c>
      <c r="O103" s="17"/>
      <c r="P103" s="17"/>
      <c r="Q103" s="17"/>
      <c r="R103" s="17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</row>
    <row r="104" spans="1:249" s="3" customFormat="1" ht="31.5" outlineLevel="1" x14ac:dyDescent="0.25">
      <c r="A104" s="45">
        <v>7</v>
      </c>
      <c r="B104" s="91" t="s">
        <v>7</v>
      </c>
      <c r="C104" s="96" t="s">
        <v>27</v>
      </c>
      <c r="D104" s="18" t="s">
        <v>266</v>
      </c>
      <c r="E104" s="54" t="s">
        <v>267</v>
      </c>
      <c r="F104" s="92" t="s">
        <v>275</v>
      </c>
      <c r="G104" s="54" t="s">
        <v>114</v>
      </c>
      <c r="H104" s="77" t="s">
        <v>115</v>
      </c>
      <c r="I104" s="54" t="s">
        <v>99</v>
      </c>
      <c r="J104" s="94">
        <v>1</v>
      </c>
      <c r="K104" s="59">
        <v>9740000</v>
      </c>
      <c r="L104" s="95">
        <v>9740</v>
      </c>
      <c r="M104" s="16">
        <f t="shared" si="7"/>
        <v>9740</v>
      </c>
      <c r="N104" s="16">
        <f t="shared" si="8"/>
        <v>0</v>
      </c>
      <c r="O104" s="17"/>
      <c r="P104" s="17"/>
      <c r="Q104" s="17"/>
      <c r="R104" s="17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</row>
    <row r="105" spans="1:249" s="3" customFormat="1" ht="31.5" outlineLevel="1" x14ac:dyDescent="0.25">
      <c r="A105" s="45">
        <v>8</v>
      </c>
      <c r="B105" s="19" t="s">
        <v>8</v>
      </c>
      <c r="C105" s="97" t="s">
        <v>27</v>
      </c>
      <c r="D105" s="18" t="s">
        <v>139</v>
      </c>
      <c r="E105" s="18" t="s">
        <v>267</v>
      </c>
      <c r="F105" s="92" t="s">
        <v>276</v>
      </c>
      <c r="G105" s="98" t="s">
        <v>114</v>
      </c>
      <c r="H105" s="93" t="s">
        <v>115</v>
      </c>
      <c r="I105" s="54" t="s">
        <v>99</v>
      </c>
      <c r="J105" s="94">
        <v>26</v>
      </c>
      <c r="K105" s="59">
        <v>10200000</v>
      </c>
      <c r="L105" s="99">
        <v>265200</v>
      </c>
      <c r="M105" s="16">
        <f t="shared" si="7"/>
        <v>265200</v>
      </c>
      <c r="N105" s="16">
        <f t="shared" si="8"/>
        <v>0</v>
      </c>
      <c r="O105" s="17"/>
      <c r="P105" s="17"/>
      <c r="Q105" s="17"/>
      <c r="R105" s="17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</row>
    <row r="106" spans="1:249" s="3" customFormat="1" ht="31.5" outlineLevel="1" x14ac:dyDescent="0.25">
      <c r="A106" s="45">
        <v>9</v>
      </c>
      <c r="B106" s="19" t="s">
        <v>8</v>
      </c>
      <c r="C106" s="54" t="s">
        <v>277</v>
      </c>
      <c r="D106" s="100" t="s">
        <v>266</v>
      </c>
      <c r="E106" s="54" t="s">
        <v>278</v>
      </c>
      <c r="F106" s="92" t="s">
        <v>279</v>
      </c>
      <c r="G106" s="54" t="s">
        <v>280</v>
      </c>
      <c r="H106" s="77" t="s">
        <v>148</v>
      </c>
      <c r="I106" s="54" t="s">
        <v>99</v>
      </c>
      <c r="J106" s="94">
        <v>9</v>
      </c>
      <c r="K106" s="59">
        <v>6300000</v>
      </c>
      <c r="L106" s="95">
        <v>56700</v>
      </c>
      <c r="M106" s="16">
        <f t="shared" si="7"/>
        <v>56700</v>
      </c>
      <c r="N106" s="16">
        <f t="shared" si="8"/>
        <v>0</v>
      </c>
      <c r="O106" s="17"/>
      <c r="P106" s="17"/>
      <c r="Q106" s="17"/>
      <c r="R106" s="17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</row>
    <row r="107" spans="1:249" s="3" customFormat="1" x14ac:dyDescent="0.25">
      <c r="A107" s="32">
        <f>MAX(A98:A106)</f>
        <v>9</v>
      </c>
      <c r="B107" s="33" t="s">
        <v>80</v>
      </c>
      <c r="C107" s="34"/>
      <c r="D107" s="34"/>
      <c r="E107" s="34"/>
      <c r="F107" s="35"/>
      <c r="G107" s="34"/>
      <c r="H107" s="36"/>
      <c r="I107" s="34"/>
      <c r="J107" s="32"/>
      <c r="K107" s="37">
        <f>SUM(K98:K106)</f>
        <v>53122888</v>
      </c>
      <c r="L107" s="37">
        <f>SUM(L98:L106)</f>
        <v>559427.32000000007</v>
      </c>
      <c r="M107" s="16"/>
      <c r="N107" s="16"/>
      <c r="O107" s="17"/>
      <c r="P107" s="17"/>
      <c r="Q107" s="17"/>
      <c r="R107" s="17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</row>
    <row r="108" spans="1:249" s="3" customFormat="1" x14ac:dyDescent="0.25">
      <c r="A108" s="11">
        <v>7</v>
      </c>
      <c r="B108" s="13" t="s">
        <v>281</v>
      </c>
      <c r="C108" s="14"/>
      <c r="D108" s="14"/>
      <c r="E108" s="14"/>
      <c r="F108" s="15"/>
      <c r="G108" s="14"/>
      <c r="H108" s="38"/>
      <c r="I108" s="14"/>
      <c r="J108" s="11"/>
      <c r="K108" s="39"/>
      <c r="L108" s="39"/>
      <c r="M108" s="16"/>
      <c r="N108" s="16"/>
      <c r="O108" s="17"/>
      <c r="P108" s="17"/>
      <c r="Q108" s="17"/>
      <c r="R108" s="17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</row>
    <row r="109" spans="1:249" s="3" customFormat="1" ht="31.5" outlineLevel="1" x14ac:dyDescent="0.25">
      <c r="A109" s="101">
        <v>1</v>
      </c>
      <c r="B109" s="91" t="s">
        <v>7</v>
      </c>
      <c r="C109" s="100" t="s">
        <v>282</v>
      </c>
      <c r="D109" s="102" t="s">
        <v>283</v>
      </c>
      <c r="E109" s="102" t="s">
        <v>263</v>
      </c>
      <c r="F109" s="103" t="s">
        <v>284</v>
      </c>
      <c r="G109" s="100" t="s">
        <v>285</v>
      </c>
      <c r="H109" s="104" t="s">
        <v>286</v>
      </c>
      <c r="I109" s="100" t="s">
        <v>39</v>
      </c>
      <c r="J109" s="105">
        <v>1</v>
      </c>
      <c r="K109" s="106">
        <v>3700000</v>
      </c>
      <c r="L109" s="106">
        <v>3700</v>
      </c>
      <c r="M109" s="16">
        <f t="shared" si="7"/>
        <v>3700</v>
      </c>
      <c r="N109" s="16">
        <f t="shared" si="8"/>
        <v>0</v>
      </c>
      <c r="O109" s="17"/>
      <c r="P109" s="17"/>
      <c r="Q109" s="17"/>
      <c r="R109" s="17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</row>
    <row r="110" spans="1:249" s="3" customFormat="1" ht="31.5" outlineLevel="1" x14ac:dyDescent="0.25">
      <c r="A110" s="101">
        <v>2</v>
      </c>
      <c r="B110" s="91" t="s">
        <v>7</v>
      </c>
      <c r="C110" s="100" t="s">
        <v>287</v>
      </c>
      <c r="D110" s="102" t="s">
        <v>283</v>
      </c>
      <c r="E110" s="102" t="s">
        <v>288</v>
      </c>
      <c r="F110" s="103" t="s">
        <v>289</v>
      </c>
      <c r="G110" s="100" t="s">
        <v>290</v>
      </c>
      <c r="H110" s="104">
        <v>304623337</v>
      </c>
      <c r="I110" s="100" t="s">
        <v>39</v>
      </c>
      <c r="J110" s="105">
        <v>1</v>
      </c>
      <c r="K110" s="106">
        <v>4888888</v>
      </c>
      <c r="L110" s="106">
        <v>4888.8879999999999</v>
      </c>
      <c r="M110" s="16">
        <f t="shared" si="7"/>
        <v>4888.8879999999999</v>
      </c>
      <c r="N110" s="16">
        <f t="shared" si="8"/>
        <v>0</v>
      </c>
      <c r="O110" s="17"/>
      <c r="P110" s="17"/>
      <c r="Q110" s="17"/>
      <c r="R110" s="17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</row>
    <row r="111" spans="1:249" s="3" customFormat="1" ht="31.5" outlineLevel="1" x14ac:dyDescent="0.25">
      <c r="A111" s="101">
        <v>3</v>
      </c>
      <c r="B111" s="91" t="s">
        <v>7</v>
      </c>
      <c r="C111" s="100" t="s">
        <v>91</v>
      </c>
      <c r="D111" s="102" t="s">
        <v>283</v>
      </c>
      <c r="E111" s="102" t="s">
        <v>263</v>
      </c>
      <c r="F111" s="103" t="s">
        <v>291</v>
      </c>
      <c r="G111" s="100" t="s">
        <v>292</v>
      </c>
      <c r="H111" s="104" t="s">
        <v>293</v>
      </c>
      <c r="I111" s="100" t="s">
        <v>99</v>
      </c>
      <c r="J111" s="105">
        <v>10</v>
      </c>
      <c r="K111" s="106">
        <v>238777</v>
      </c>
      <c r="L111" s="106">
        <v>2387.77</v>
      </c>
      <c r="M111" s="16">
        <f t="shared" si="7"/>
        <v>2387.77</v>
      </c>
      <c r="N111" s="16">
        <f t="shared" si="8"/>
        <v>0</v>
      </c>
      <c r="O111" s="17"/>
      <c r="P111" s="17"/>
      <c r="Q111" s="17"/>
      <c r="R111" s="17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</row>
    <row r="112" spans="1:249" s="3" customFormat="1" ht="31.5" outlineLevel="1" x14ac:dyDescent="0.25">
      <c r="A112" s="101">
        <v>4</v>
      </c>
      <c r="B112" s="91" t="s">
        <v>7</v>
      </c>
      <c r="C112" s="100" t="s">
        <v>100</v>
      </c>
      <c r="D112" s="102" t="s">
        <v>283</v>
      </c>
      <c r="E112" s="102" t="s">
        <v>263</v>
      </c>
      <c r="F112" s="103" t="s">
        <v>294</v>
      </c>
      <c r="G112" s="100" t="s">
        <v>295</v>
      </c>
      <c r="H112" s="104">
        <v>310621511</v>
      </c>
      <c r="I112" s="100" t="s">
        <v>99</v>
      </c>
      <c r="J112" s="105">
        <v>2</v>
      </c>
      <c r="K112" s="106">
        <v>1297000</v>
      </c>
      <c r="L112" s="106">
        <v>2594</v>
      </c>
      <c r="M112" s="16">
        <f t="shared" si="7"/>
        <v>2594</v>
      </c>
      <c r="N112" s="16">
        <f t="shared" si="8"/>
        <v>0</v>
      </c>
      <c r="O112" s="17"/>
      <c r="P112" s="17"/>
      <c r="Q112" s="17"/>
      <c r="R112" s="17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</row>
    <row r="113" spans="1:249" s="3" customFormat="1" ht="31.5" outlineLevel="1" x14ac:dyDescent="0.25">
      <c r="A113" s="101">
        <v>5</v>
      </c>
      <c r="B113" s="91" t="s">
        <v>7</v>
      </c>
      <c r="C113" s="100" t="s">
        <v>100</v>
      </c>
      <c r="D113" s="102" t="s">
        <v>283</v>
      </c>
      <c r="E113" s="102" t="s">
        <v>263</v>
      </c>
      <c r="F113" s="103" t="s">
        <v>296</v>
      </c>
      <c r="G113" s="100" t="s">
        <v>295</v>
      </c>
      <c r="H113" s="104">
        <v>310621511</v>
      </c>
      <c r="I113" s="100" t="s">
        <v>99</v>
      </c>
      <c r="J113" s="105">
        <v>4</v>
      </c>
      <c r="K113" s="106">
        <v>1287000</v>
      </c>
      <c r="L113" s="106">
        <v>5148</v>
      </c>
      <c r="M113" s="16">
        <f t="shared" si="7"/>
        <v>5148</v>
      </c>
      <c r="N113" s="16">
        <f t="shared" si="8"/>
        <v>0</v>
      </c>
      <c r="O113" s="17"/>
      <c r="P113" s="17"/>
      <c r="Q113" s="17"/>
      <c r="R113" s="17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</row>
    <row r="114" spans="1:249" s="3" customFormat="1" ht="31.5" outlineLevel="1" x14ac:dyDescent="0.25">
      <c r="A114" s="101">
        <v>6</v>
      </c>
      <c r="B114" s="91" t="s">
        <v>7</v>
      </c>
      <c r="C114" s="100" t="s">
        <v>257</v>
      </c>
      <c r="D114" s="102" t="s">
        <v>283</v>
      </c>
      <c r="E114" s="102" t="s">
        <v>288</v>
      </c>
      <c r="F114" s="103" t="s">
        <v>297</v>
      </c>
      <c r="G114" s="100" t="s">
        <v>298</v>
      </c>
      <c r="H114" s="104">
        <v>306140881</v>
      </c>
      <c r="I114" s="100" t="s">
        <v>99</v>
      </c>
      <c r="J114" s="105">
        <v>6</v>
      </c>
      <c r="K114" s="106">
        <v>1785000</v>
      </c>
      <c r="L114" s="106">
        <v>10710</v>
      </c>
      <c r="M114" s="16">
        <f t="shared" si="7"/>
        <v>10710</v>
      </c>
      <c r="N114" s="16">
        <f t="shared" si="8"/>
        <v>0</v>
      </c>
      <c r="O114" s="17"/>
      <c r="P114" s="17"/>
      <c r="Q114" s="17"/>
      <c r="R114" s="17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1:249" s="3" customFormat="1" ht="31.5" outlineLevel="1" x14ac:dyDescent="0.25">
      <c r="A115" s="101">
        <v>7</v>
      </c>
      <c r="B115" s="91" t="s">
        <v>7</v>
      </c>
      <c r="C115" s="100" t="s">
        <v>299</v>
      </c>
      <c r="D115" s="102" t="s">
        <v>283</v>
      </c>
      <c r="E115" s="102" t="s">
        <v>263</v>
      </c>
      <c r="F115" s="103" t="s">
        <v>300</v>
      </c>
      <c r="G115" s="100" t="s">
        <v>256</v>
      </c>
      <c r="H115" s="104">
        <v>310679842</v>
      </c>
      <c r="I115" s="100" t="s">
        <v>99</v>
      </c>
      <c r="J115" s="105">
        <v>2</v>
      </c>
      <c r="K115" s="106">
        <v>1277000</v>
      </c>
      <c r="L115" s="106">
        <v>2554</v>
      </c>
      <c r="M115" s="16">
        <f t="shared" si="7"/>
        <v>2554</v>
      </c>
      <c r="N115" s="16">
        <f t="shared" si="8"/>
        <v>0</v>
      </c>
      <c r="O115" s="17"/>
      <c r="P115" s="17"/>
      <c r="Q115" s="17"/>
      <c r="R115" s="17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249" s="3" customFormat="1" ht="31.5" outlineLevel="1" x14ac:dyDescent="0.25">
      <c r="A116" s="101">
        <v>8</v>
      </c>
      <c r="B116" s="91" t="s">
        <v>7</v>
      </c>
      <c r="C116" s="100" t="s">
        <v>88</v>
      </c>
      <c r="D116" s="102" t="s">
        <v>301</v>
      </c>
      <c r="E116" s="102" t="s">
        <v>263</v>
      </c>
      <c r="F116" s="103" t="s">
        <v>302</v>
      </c>
      <c r="G116" s="100" t="s">
        <v>303</v>
      </c>
      <c r="H116" s="104">
        <v>307181159</v>
      </c>
      <c r="I116" s="100" t="s">
        <v>39</v>
      </c>
      <c r="J116" s="105">
        <v>1</v>
      </c>
      <c r="K116" s="106">
        <v>4985000</v>
      </c>
      <c r="L116" s="106">
        <v>4985</v>
      </c>
      <c r="M116" s="16">
        <f t="shared" si="7"/>
        <v>4985</v>
      </c>
      <c r="N116" s="16">
        <f t="shared" si="8"/>
        <v>0</v>
      </c>
      <c r="O116" s="17"/>
      <c r="P116" s="17"/>
      <c r="Q116" s="17"/>
      <c r="R116" s="17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249" s="3" customFormat="1" ht="31.5" outlineLevel="1" x14ac:dyDescent="0.25">
      <c r="A117" s="101">
        <v>9</v>
      </c>
      <c r="B117" s="91" t="s">
        <v>7</v>
      </c>
      <c r="C117" s="100" t="s">
        <v>88</v>
      </c>
      <c r="D117" s="102" t="s">
        <v>301</v>
      </c>
      <c r="E117" s="102" t="s">
        <v>263</v>
      </c>
      <c r="F117" s="103" t="s">
        <v>302</v>
      </c>
      <c r="G117" s="100" t="s">
        <v>303</v>
      </c>
      <c r="H117" s="104">
        <v>307181159</v>
      </c>
      <c r="I117" s="100" t="s">
        <v>304</v>
      </c>
      <c r="J117" s="105">
        <v>1</v>
      </c>
      <c r="K117" s="106">
        <v>4985000</v>
      </c>
      <c r="L117" s="106">
        <v>4985</v>
      </c>
      <c r="M117" s="16">
        <f t="shared" si="7"/>
        <v>4985</v>
      </c>
      <c r="N117" s="16">
        <f t="shared" si="8"/>
        <v>0</v>
      </c>
      <c r="O117" s="17"/>
      <c r="P117" s="17"/>
      <c r="Q117" s="17"/>
      <c r="R117" s="17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</row>
    <row r="118" spans="1:249" s="3" customFormat="1" ht="31.5" outlineLevel="1" x14ac:dyDescent="0.25">
      <c r="A118" s="101">
        <v>10</v>
      </c>
      <c r="B118" s="91" t="s">
        <v>7</v>
      </c>
      <c r="C118" s="100" t="s">
        <v>88</v>
      </c>
      <c r="D118" s="102" t="s">
        <v>301</v>
      </c>
      <c r="E118" s="102" t="s">
        <v>263</v>
      </c>
      <c r="F118" s="103" t="s">
        <v>305</v>
      </c>
      <c r="G118" s="100" t="s">
        <v>199</v>
      </c>
      <c r="H118" s="104">
        <v>302606097</v>
      </c>
      <c r="I118" s="100" t="s">
        <v>39</v>
      </c>
      <c r="J118" s="105">
        <v>7</v>
      </c>
      <c r="K118" s="106">
        <v>2600000</v>
      </c>
      <c r="L118" s="106">
        <v>18200</v>
      </c>
      <c r="M118" s="16">
        <f t="shared" si="7"/>
        <v>18200</v>
      </c>
      <c r="N118" s="16">
        <f t="shared" si="8"/>
        <v>0</v>
      </c>
      <c r="O118" s="17"/>
      <c r="P118" s="17"/>
      <c r="Q118" s="17"/>
      <c r="R118" s="17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</row>
    <row r="119" spans="1:249" s="3" customFormat="1" ht="31.5" outlineLevel="1" x14ac:dyDescent="0.25">
      <c r="A119" s="101">
        <v>11</v>
      </c>
      <c r="B119" s="91" t="s">
        <v>7</v>
      </c>
      <c r="C119" s="100" t="s">
        <v>88</v>
      </c>
      <c r="D119" s="102" t="s">
        <v>301</v>
      </c>
      <c r="E119" s="102" t="s">
        <v>263</v>
      </c>
      <c r="F119" s="103" t="s">
        <v>305</v>
      </c>
      <c r="G119" s="100" t="s">
        <v>199</v>
      </c>
      <c r="H119" s="104">
        <v>302606097</v>
      </c>
      <c r="I119" s="100" t="s">
        <v>304</v>
      </c>
      <c r="J119" s="105">
        <v>7</v>
      </c>
      <c r="K119" s="106">
        <v>2600000</v>
      </c>
      <c r="L119" s="106">
        <v>18200</v>
      </c>
      <c r="M119" s="16">
        <f t="shared" si="7"/>
        <v>18200</v>
      </c>
      <c r="N119" s="16">
        <f t="shared" si="8"/>
        <v>0</v>
      </c>
      <c r="O119" s="17"/>
      <c r="P119" s="17"/>
      <c r="Q119" s="17"/>
      <c r="R119" s="17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</row>
    <row r="120" spans="1:249" s="3" customFormat="1" ht="31.5" outlineLevel="1" x14ac:dyDescent="0.25">
      <c r="A120" s="101">
        <v>12</v>
      </c>
      <c r="B120" s="91" t="s">
        <v>7</v>
      </c>
      <c r="C120" s="100" t="s">
        <v>88</v>
      </c>
      <c r="D120" s="102" t="s">
        <v>301</v>
      </c>
      <c r="E120" s="102" t="s">
        <v>263</v>
      </c>
      <c r="F120" s="103" t="s">
        <v>306</v>
      </c>
      <c r="G120" s="100" t="s">
        <v>199</v>
      </c>
      <c r="H120" s="104">
        <v>302606097</v>
      </c>
      <c r="I120" s="100" t="s">
        <v>304</v>
      </c>
      <c r="J120" s="105">
        <v>6</v>
      </c>
      <c r="K120" s="106">
        <v>2600000</v>
      </c>
      <c r="L120" s="106">
        <v>15600</v>
      </c>
      <c r="M120" s="16">
        <f t="shared" si="7"/>
        <v>15600</v>
      </c>
      <c r="N120" s="16">
        <f t="shared" si="8"/>
        <v>0</v>
      </c>
      <c r="O120" s="17"/>
      <c r="P120" s="17"/>
      <c r="Q120" s="17"/>
      <c r="R120" s="17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</row>
    <row r="121" spans="1:249" s="3" customFormat="1" ht="31.5" outlineLevel="1" x14ac:dyDescent="0.25">
      <c r="A121" s="101">
        <v>13</v>
      </c>
      <c r="B121" s="91" t="s">
        <v>7</v>
      </c>
      <c r="C121" s="100" t="s">
        <v>307</v>
      </c>
      <c r="D121" s="102" t="s">
        <v>283</v>
      </c>
      <c r="E121" s="102" t="s">
        <v>288</v>
      </c>
      <c r="F121" s="103" t="s">
        <v>308</v>
      </c>
      <c r="G121" s="100" t="s">
        <v>309</v>
      </c>
      <c r="H121" s="104">
        <v>301074556</v>
      </c>
      <c r="I121" s="100" t="s">
        <v>99</v>
      </c>
      <c r="J121" s="105">
        <v>4</v>
      </c>
      <c r="K121" s="106">
        <v>3410000</v>
      </c>
      <c r="L121" s="106">
        <v>13640</v>
      </c>
      <c r="M121" s="16">
        <f t="shared" si="7"/>
        <v>13640</v>
      </c>
      <c r="N121" s="16">
        <f t="shared" si="8"/>
        <v>0</v>
      </c>
      <c r="O121" s="17"/>
      <c r="P121" s="17"/>
      <c r="Q121" s="17"/>
      <c r="R121" s="17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</row>
    <row r="122" spans="1:249" s="3" customFormat="1" ht="31.5" outlineLevel="1" x14ac:dyDescent="0.25">
      <c r="A122" s="101">
        <v>14</v>
      </c>
      <c r="B122" s="91" t="s">
        <v>7</v>
      </c>
      <c r="C122" s="100" t="s">
        <v>27</v>
      </c>
      <c r="D122" s="102" t="s">
        <v>283</v>
      </c>
      <c r="E122" s="102" t="s">
        <v>263</v>
      </c>
      <c r="F122" s="103" t="s">
        <v>310</v>
      </c>
      <c r="G122" s="100" t="s">
        <v>311</v>
      </c>
      <c r="H122" s="104">
        <v>310304343</v>
      </c>
      <c r="I122" s="100" t="s">
        <v>39</v>
      </c>
      <c r="J122" s="105">
        <v>2</v>
      </c>
      <c r="K122" s="106">
        <v>7289000</v>
      </c>
      <c r="L122" s="106">
        <v>14578</v>
      </c>
      <c r="M122" s="16">
        <f t="shared" si="7"/>
        <v>14578</v>
      </c>
      <c r="N122" s="16">
        <f t="shared" si="8"/>
        <v>0</v>
      </c>
      <c r="O122" s="17"/>
      <c r="P122" s="17"/>
      <c r="Q122" s="17"/>
      <c r="R122" s="17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</row>
    <row r="123" spans="1:249" s="3" customFormat="1" ht="31.5" outlineLevel="1" x14ac:dyDescent="0.25">
      <c r="A123" s="101">
        <v>15</v>
      </c>
      <c r="B123" s="91" t="s">
        <v>7</v>
      </c>
      <c r="C123" s="100" t="s">
        <v>151</v>
      </c>
      <c r="D123" s="102" t="s">
        <v>283</v>
      </c>
      <c r="E123" s="102" t="s">
        <v>263</v>
      </c>
      <c r="F123" s="103" t="s">
        <v>312</v>
      </c>
      <c r="G123" s="100" t="s">
        <v>313</v>
      </c>
      <c r="H123" s="104"/>
      <c r="I123" s="100" t="s">
        <v>99</v>
      </c>
      <c r="J123" s="105">
        <v>6</v>
      </c>
      <c r="K123" s="106">
        <v>3298500</v>
      </c>
      <c r="L123" s="106">
        <v>19791</v>
      </c>
      <c r="M123" s="16">
        <f t="shared" si="7"/>
        <v>19791</v>
      </c>
      <c r="N123" s="16">
        <f t="shared" si="8"/>
        <v>0</v>
      </c>
      <c r="O123" s="17"/>
      <c r="P123" s="17"/>
      <c r="Q123" s="17"/>
      <c r="R123" s="17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</row>
    <row r="124" spans="1:249" s="3" customFormat="1" ht="31.5" outlineLevel="1" x14ac:dyDescent="0.25">
      <c r="A124" s="101">
        <v>16</v>
      </c>
      <c r="B124" s="91" t="s">
        <v>7</v>
      </c>
      <c r="C124" s="100" t="s">
        <v>314</v>
      </c>
      <c r="D124" s="102" t="s">
        <v>301</v>
      </c>
      <c r="E124" s="102" t="s">
        <v>263</v>
      </c>
      <c r="F124" s="103" t="s">
        <v>315</v>
      </c>
      <c r="G124" s="100" t="s">
        <v>316</v>
      </c>
      <c r="H124" s="104">
        <v>308727837</v>
      </c>
      <c r="I124" s="100" t="s">
        <v>99</v>
      </c>
      <c r="J124" s="105">
        <v>4</v>
      </c>
      <c r="K124" s="106">
        <v>897777</v>
      </c>
      <c r="L124" s="106">
        <v>3591.1080000000002</v>
      </c>
      <c r="M124" s="16">
        <f t="shared" si="7"/>
        <v>3591.1080000000002</v>
      </c>
      <c r="N124" s="16">
        <f t="shared" si="8"/>
        <v>0</v>
      </c>
      <c r="O124" s="17"/>
      <c r="P124" s="17"/>
      <c r="Q124" s="17"/>
      <c r="R124" s="17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</row>
    <row r="125" spans="1:249" s="3" customFormat="1" ht="31.5" outlineLevel="1" x14ac:dyDescent="0.25">
      <c r="A125" s="101">
        <v>17</v>
      </c>
      <c r="B125" s="91" t="s">
        <v>7</v>
      </c>
      <c r="C125" s="100" t="s">
        <v>27</v>
      </c>
      <c r="D125" s="102" t="s">
        <v>283</v>
      </c>
      <c r="E125" s="102" t="s">
        <v>263</v>
      </c>
      <c r="F125" s="103" t="s">
        <v>317</v>
      </c>
      <c r="G125" s="100" t="s">
        <v>318</v>
      </c>
      <c r="H125" s="104">
        <v>310822958</v>
      </c>
      <c r="I125" s="100" t="s">
        <v>99</v>
      </c>
      <c r="J125" s="105">
        <v>20</v>
      </c>
      <c r="K125" s="106">
        <v>5780000</v>
      </c>
      <c r="L125" s="106">
        <v>115600</v>
      </c>
      <c r="M125" s="16">
        <f t="shared" si="7"/>
        <v>115600</v>
      </c>
      <c r="N125" s="16">
        <f t="shared" si="8"/>
        <v>0</v>
      </c>
      <c r="O125" s="17"/>
      <c r="P125" s="17"/>
      <c r="Q125" s="17"/>
      <c r="R125" s="17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</row>
    <row r="126" spans="1:249" s="3" customFormat="1" ht="31.5" outlineLevel="1" x14ac:dyDescent="0.25">
      <c r="A126" s="101">
        <v>18</v>
      </c>
      <c r="B126" s="91" t="s">
        <v>7</v>
      </c>
      <c r="C126" s="100" t="s">
        <v>88</v>
      </c>
      <c r="D126" s="102" t="s">
        <v>301</v>
      </c>
      <c r="E126" s="102" t="s">
        <v>263</v>
      </c>
      <c r="F126" s="103" t="s">
        <v>319</v>
      </c>
      <c r="G126" s="100" t="s">
        <v>320</v>
      </c>
      <c r="H126" s="104">
        <v>310854395</v>
      </c>
      <c r="I126" s="100" t="s">
        <v>39</v>
      </c>
      <c r="J126" s="105">
        <v>9</v>
      </c>
      <c r="K126" s="106">
        <v>2880000.01</v>
      </c>
      <c r="L126" s="106">
        <v>25920.000089999998</v>
      </c>
      <c r="M126" s="16">
        <f t="shared" si="7"/>
        <v>25920.000089999998</v>
      </c>
      <c r="N126" s="16">
        <f t="shared" si="8"/>
        <v>0</v>
      </c>
      <c r="O126" s="17"/>
      <c r="P126" s="17"/>
      <c r="Q126" s="17"/>
      <c r="R126" s="17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</row>
    <row r="127" spans="1:249" s="3" customFormat="1" ht="31.5" outlineLevel="1" x14ac:dyDescent="0.25">
      <c r="A127" s="101">
        <v>19</v>
      </c>
      <c r="B127" s="91" t="s">
        <v>7</v>
      </c>
      <c r="C127" s="100" t="s">
        <v>321</v>
      </c>
      <c r="D127" s="102" t="s">
        <v>283</v>
      </c>
      <c r="E127" s="102" t="s">
        <v>263</v>
      </c>
      <c r="F127" s="103" t="s">
        <v>322</v>
      </c>
      <c r="G127" s="100" t="s">
        <v>323</v>
      </c>
      <c r="H127" s="104">
        <v>618050354</v>
      </c>
      <c r="I127" s="100" t="s">
        <v>99</v>
      </c>
      <c r="J127" s="105">
        <v>1</v>
      </c>
      <c r="K127" s="106">
        <v>4750000</v>
      </c>
      <c r="L127" s="106">
        <v>4750</v>
      </c>
      <c r="M127" s="16">
        <f t="shared" si="7"/>
        <v>4750</v>
      </c>
      <c r="N127" s="16">
        <f t="shared" si="8"/>
        <v>0</v>
      </c>
      <c r="O127" s="17"/>
      <c r="P127" s="17"/>
      <c r="Q127" s="17"/>
      <c r="R127" s="17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</row>
    <row r="128" spans="1:249" s="3" customFormat="1" ht="31.5" outlineLevel="1" x14ac:dyDescent="0.25">
      <c r="A128" s="101">
        <v>20</v>
      </c>
      <c r="B128" s="91" t="s">
        <v>7</v>
      </c>
      <c r="C128" s="100" t="s">
        <v>324</v>
      </c>
      <c r="D128" s="102" t="s">
        <v>283</v>
      </c>
      <c r="E128" s="102" t="s">
        <v>263</v>
      </c>
      <c r="F128" s="103" t="s">
        <v>325</v>
      </c>
      <c r="G128" s="100" t="s">
        <v>326</v>
      </c>
      <c r="H128" s="104">
        <v>311020278</v>
      </c>
      <c r="I128" s="100" t="s">
        <v>99</v>
      </c>
      <c r="J128" s="105">
        <v>1</v>
      </c>
      <c r="K128" s="106">
        <v>1941000</v>
      </c>
      <c r="L128" s="106">
        <v>1941</v>
      </c>
      <c r="M128" s="16">
        <f t="shared" si="7"/>
        <v>1941</v>
      </c>
      <c r="N128" s="16">
        <f t="shared" si="8"/>
        <v>0</v>
      </c>
      <c r="O128" s="17"/>
      <c r="P128" s="17"/>
      <c r="Q128" s="17"/>
      <c r="R128" s="17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</row>
    <row r="129" spans="1:249" s="3" customFormat="1" ht="31.5" outlineLevel="1" x14ac:dyDescent="0.25">
      <c r="A129" s="101">
        <v>21</v>
      </c>
      <c r="B129" s="91" t="s">
        <v>7</v>
      </c>
      <c r="C129" s="100" t="s">
        <v>287</v>
      </c>
      <c r="D129" s="102" t="s">
        <v>283</v>
      </c>
      <c r="E129" s="102" t="s">
        <v>327</v>
      </c>
      <c r="F129" s="103" t="s">
        <v>328</v>
      </c>
      <c r="G129" s="100" t="s">
        <v>329</v>
      </c>
      <c r="H129" s="104" t="s">
        <v>330</v>
      </c>
      <c r="I129" s="100" t="s">
        <v>39</v>
      </c>
      <c r="J129" s="105">
        <v>4</v>
      </c>
      <c r="K129" s="106">
        <v>8899520</v>
      </c>
      <c r="L129" s="106">
        <v>35598.080000000002</v>
      </c>
      <c r="M129" s="16">
        <f t="shared" si="7"/>
        <v>35598.080000000002</v>
      </c>
      <c r="N129" s="16">
        <f t="shared" si="8"/>
        <v>0</v>
      </c>
      <c r="O129" s="17"/>
      <c r="P129" s="17"/>
      <c r="Q129" s="17"/>
      <c r="R129" s="17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</row>
    <row r="130" spans="1:249" s="3" customFormat="1" ht="31.5" outlineLevel="1" x14ac:dyDescent="0.25">
      <c r="A130" s="101">
        <v>22</v>
      </c>
      <c r="B130" s="91" t="s">
        <v>7</v>
      </c>
      <c r="C130" s="100" t="s">
        <v>287</v>
      </c>
      <c r="D130" s="102" t="s">
        <v>283</v>
      </c>
      <c r="E130" s="102" t="s">
        <v>327</v>
      </c>
      <c r="F130" s="103" t="s">
        <v>331</v>
      </c>
      <c r="G130" s="100" t="s">
        <v>329</v>
      </c>
      <c r="H130" s="104" t="s">
        <v>330</v>
      </c>
      <c r="I130" s="100" t="s">
        <v>39</v>
      </c>
      <c r="J130" s="105">
        <v>12</v>
      </c>
      <c r="K130" s="107">
        <v>4761680</v>
      </c>
      <c r="L130" s="107">
        <v>57140.160000000003</v>
      </c>
      <c r="M130" s="16">
        <f t="shared" si="7"/>
        <v>57140.160000000003</v>
      </c>
      <c r="N130" s="16">
        <f t="shared" si="8"/>
        <v>0</v>
      </c>
      <c r="O130" s="17"/>
      <c r="P130" s="17"/>
      <c r="Q130" s="17"/>
      <c r="R130" s="17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</row>
    <row r="131" spans="1:249" s="3" customFormat="1" ht="39" customHeight="1" outlineLevel="1" x14ac:dyDescent="0.25">
      <c r="A131" s="101">
        <v>23</v>
      </c>
      <c r="B131" s="91" t="s">
        <v>8</v>
      </c>
      <c r="C131" s="100" t="s">
        <v>27</v>
      </c>
      <c r="D131" s="100" t="s">
        <v>301</v>
      </c>
      <c r="E131" s="100" t="s">
        <v>263</v>
      </c>
      <c r="F131" s="103" t="s">
        <v>332</v>
      </c>
      <c r="G131" s="100" t="s">
        <v>333</v>
      </c>
      <c r="H131" s="104" t="s">
        <v>334</v>
      </c>
      <c r="I131" s="100" t="s">
        <v>99</v>
      </c>
      <c r="J131" s="105">
        <v>4</v>
      </c>
      <c r="K131" s="107">
        <v>8112100</v>
      </c>
      <c r="L131" s="107">
        <v>32448.400000000001</v>
      </c>
      <c r="M131" s="16">
        <f t="shared" si="7"/>
        <v>32448.400000000001</v>
      </c>
      <c r="N131" s="16">
        <f t="shared" si="8"/>
        <v>0</v>
      </c>
      <c r="O131" s="17"/>
      <c r="P131" s="17"/>
      <c r="Q131" s="17"/>
      <c r="R131" s="17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</row>
    <row r="132" spans="1:249" s="3" customFormat="1" ht="39" customHeight="1" outlineLevel="1" x14ac:dyDescent="0.25">
      <c r="A132" s="101">
        <v>24</v>
      </c>
      <c r="B132" s="91" t="s">
        <v>8</v>
      </c>
      <c r="C132" s="100" t="s">
        <v>27</v>
      </c>
      <c r="D132" s="100" t="s">
        <v>301</v>
      </c>
      <c r="E132" s="100" t="s">
        <v>263</v>
      </c>
      <c r="F132" s="103" t="s">
        <v>335</v>
      </c>
      <c r="G132" s="100" t="s">
        <v>336</v>
      </c>
      <c r="H132" s="104" t="s">
        <v>337</v>
      </c>
      <c r="I132" s="100" t="s">
        <v>99</v>
      </c>
      <c r="J132" s="105">
        <v>20</v>
      </c>
      <c r="K132" s="107">
        <v>6719555</v>
      </c>
      <c r="L132" s="107">
        <v>134391.1</v>
      </c>
      <c r="M132" s="16">
        <f t="shared" si="7"/>
        <v>134391.1</v>
      </c>
      <c r="N132" s="16">
        <f t="shared" si="8"/>
        <v>0</v>
      </c>
      <c r="O132" s="17"/>
      <c r="P132" s="17"/>
      <c r="Q132" s="17"/>
      <c r="R132" s="17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</row>
    <row r="133" spans="1:249" s="3" customFormat="1" ht="39" customHeight="1" outlineLevel="1" x14ac:dyDescent="0.25">
      <c r="A133" s="101">
        <v>25</v>
      </c>
      <c r="B133" s="91" t="s">
        <v>8</v>
      </c>
      <c r="C133" s="100" t="s">
        <v>31</v>
      </c>
      <c r="D133" s="100" t="s">
        <v>301</v>
      </c>
      <c r="E133" s="100" t="s">
        <v>263</v>
      </c>
      <c r="F133" s="103" t="s">
        <v>338</v>
      </c>
      <c r="G133" s="100" t="s">
        <v>220</v>
      </c>
      <c r="H133" s="104" t="s">
        <v>221</v>
      </c>
      <c r="I133" s="100" t="s">
        <v>99</v>
      </c>
      <c r="J133" s="105">
        <v>1</v>
      </c>
      <c r="K133" s="107">
        <v>7465565</v>
      </c>
      <c r="L133" s="107">
        <v>7465.5649999999996</v>
      </c>
      <c r="M133" s="16">
        <f t="shared" si="7"/>
        <v>7465.5649999999996</v>
      </c>
      <c r="N133" s="16">
        <f t="shared" si="8"/>
        <v>0</v>
      </c>
      <c r="O133" s="17"/>
      <c r="P133" s="17"/>
      <c r="Q133" s="17"/>
      <c r="R133" s="17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</row>
    <row r="134" spans="1:249" s="3" customFormat="1" ht="39" customHeight="1" outlineLevel="1" x14ac:dyDescent="0.25">
      <c r="A134" s="101">
        <v>26</v>
      </c>
      <c r="B134" s="91" t="s">
        <v>8</v>
      </c>
      <c r="C134" s="100" t="s">
        <v>339</v>
      </c>
      <c r="D134" s="100" t="s">
        <v>283</v>
      </c>
      <c r="E134" s="100" t="s">
        <v>263</v>
      </c>
      <c r="F134" s="103" t="s">
        <v>340</v>
      </c>
      <c r="G134" s="100" t="s">
        <v>341</v>
      </c>
      <c r="H134" s="104" t="s">
        <v>342</v>
      </c>
      <c r="I134" s="100" t="s">
        <v>99</v>
      </c>
      <c r="J134" s="105">
        <v>1</v>
      </c>
      <c r="K134" s="107">
        <v>3100000</v>
      </c>
      <c r="L134" s="107">
        <v>3100</v>
      </c>
      <c r="M134" s="16">
        <f t="shared" si="7"/>
        <v>3100</v>
      </c>
      <c r="N134" s="16">
        <f t="shared" si="8"/>
        <v>0</v>
      </c>
      <c r="O134" s="17"/>
      <c r="P134" s="17"/>
      <c r="Q134" s="17"/>
      <c r="R134" s="17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</row>
    <row r="135" spans="1:249" s="3" customFormat="1" ht="39" customHeight="1" outlineLevel="1" x14ac:dyDescent="0.25">
      <c r="A135" s="101">
        <v>27</v>
      </c>
      <c r="B135" s="91" t="s">
        <v>8</v>
      </c>
      <c r="C135" s="100" t="s">
        <v>343</v>
      </c>
      <c r="D135" s="100" t="s">
        <v>301</v>
      </c>
      <c r="E135" s="100" t="s">
        <v>263</v>
      </c>
      <c r="F135" s="103" t="s">
        <v>344</v>
      </c>
      <c r="G135" s="100" t="s">
        <v>345</v>
      </c>
      <c r="H135" s="104" t="s">
        <v>346</v>
      </c>
      <c r="I135" s="100" t="s">
        <v>99</v>
      </c>
      <c r="J135" s="105">
        <v>8</v>
      </c>
      <c r="K135" s="107">
        <v>1610000</v>
      </c>
      <c r="L135" s="107">
        <v>12880</v>
      </c>
      <c r="M135" s="16">
        <f t="shared" si="7"/>
        <v>12880</v>
      </c>
      <c r="N135" s="16">
        <f t="shared" si="8"/>
        <v>0</v>
      </c>
      <c r="O135" s="17"/>
      <c r="P135" s="17"/>
      <c r="Q135" s="17"/>
      <c r="R135" s="17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</row>
    <row r="136" spans="1:249" s="3" customFormat="1" ht="39" customHeight="1" outlineLevel="1" x14ac:dyDescent="0.25">
      <c r="A136" s="101">
        <v>28</v>
      </c>
      <c r="B136" s="91" t="s">
        <v>8</v>
      </c>
      <c r="C136" s="100" t="s">
        <v>343</v>
      </c>
      <c r="D136" s="100" t="s">
        <v>301</v>
      </c>
      <c r="E136" s="100" t="s">
        <v>263</v>
      </c>
      <c r="F136" s="103" t="s">
        <v>347</v>
      </c>
      <c r="G136" s="100" t="s">
        <v>348</v>
      </c>
      <c r="H136" s="104" t="s">
        <v>349</v>
      </c>
      <c r="I136" s="100" t="s">
        <v>99</v>
      </c>
      <c r="J136" s="105">
        <v>10</v>
      </c>
      <c r="K136" s="107">
        <v>1622200</v>
      </c>
      <c r="L136" s="107">
        <v>16222</v>
      </c>
      <c r="M136" s="16">
        <f t="shared" si="7"/>
        <v>16222</v>
      </c>
      <c r="N136" s="16">
        <f t="shared" si="8"/>
        <v>0</v>
      </c>
      <c r="O136" s="17"/>
      <c r="P136" s="17"/>
      <c r="Q136" s="17"/>
      <c r="R136" s="17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</row>
    <row r="137" spans="1:249" s="3" customFormat="1" ht="31.5" outlineLevel="1" x14ac:dyDescent="0.25">
      <c r="A137" s="101">
        <v>29</v>
      </c>
      <c r="B137" s="91" t="s">
        <v>8</v>
      </c>
      <c r="C137" s="100" t="s">
        <v>350</v>
      </c>
      <c r="D137" s="100" t="s">
        <v>301</v>
      </c>
      <c r="E137" s="100" t="s">
        <v>263</v>
      </c>
      <c r="F137" s="103" t="s">
        <v>351</v>
      </c>
      <c r="G137" s="100" t="s">
        <v>352</v>
      </c>
      <c r="H137" s="104" t="s">
        <v>353</v>
      </c>
      <c r="I137" s="100" t="s">
        <v>39</v>
      </c>
      <c r="J137" s="105">
        <v>1</v>
      </c>
      <c r="K137" s="107">
        <v>5101100</v>
      </c>
      <c r="L137" s="107">
        <v>5101.1000000000004</v>
      </c>
      <c r="M137" s="16">
        <f t="shared" si="7"/>
        <v>5101.1000000000004</v>
      </c>
      <c r="N137" s="16">
        <f t="shared" si="8"/>
        <v>0</v>
      </c>
      <c r="O137" s="17"/>
      <c r="P137" s="17"/>
      <c r="Q137" s="17"/>
      <c r="R137" s="17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</row>
    <row r="138" spans="1:249" s="3" customFormat="1" ht="39" customHeight="1" outlineLevel="1" x14ac:dyDescent="0.25">
      <c r="A138" s="101">
        <v>30</v>
      </c>
      <c r="B138" s="91" t="s">
        <v>8</v>
      </c>
      <c r="C138" s="100" t="s">
        <v>354</v>
      </c>
      <c r="D138" s="100" t="s">
        <v>301</v>
      </c>
      <c r="E138" s="100" t="s">
        <v>263</v>
      </c>
      <c r="F138" s="103" t="s">
        <v>355</v>
      </c>
      <c r="G138" s="100" t="s">
        <v>356</v>
      </c>
      <c r="H138" s="104" t="s">
        <v>357</v>
      </c>
      <c r="I138" s="100" t="s">
        <v>358</v>
      </c>
      <c r="J138" s="105">
        <v>120</v>
      </c>
      <c r="K138" s="107">
        <v>73900</v>
      </c>
      <c r="L138" s="107">
        <v>8868</v>
      </c>
      <c r="M138" s="16">
        <f t="shared" si="7"/>
        <v>8868</v>
      </c>
      <c r="N138" s="16">
        <f t="shared" si="8"/>
        <v>0</v>
      </c>
      <c r="O138" s="17"/>
      <c r="P138" s="17"/>
      <c r="Q138" s="17"/>
      <c r="R138" s="17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</row>
    <row r="139" spans="1:249" s="3" customFormat="1" ht="39" customHeight="1" outlineLevel="1" x14ac:dyDescent="0.25">
      <c r="A139" s="101">
        <v>31</v>
      </c>
      <c r="B139" s="91" t="s">
        <v>8</v>
      </c>
      <c r="C139" s="100" t="s">
        <v>359</v>
      </c>
      <c r="D139" s="100" t="s">
        <v>301</v>
      </c>
      <c r="E139" s="100" t="s">
        <v>263</v>
      </c>
      <c r="F139" s="103" t="s">
        <v>360</v>
      </c>
      <c r="G139" s="100" t="s">
        <v>361</v>
      </c>
      <c r="H139" s="104" t="s">
        <v>362</v>
      </c>
      <c r="I139" s="100" t="s">
        <v>99</v>
      </c>
      <c r="J139" s="105">
        <v>10</v>
      </c>
      <c r="K139" s="107">
        <v>1298000</v>
      </c>
      <c r="L139" s="107">
        <v>12980</v>
      </c>
      <c r="M139" s="16">
        <f t="shared" si="7"/>
        <v>12980</v>
      </c>
      <c r="N139" s="16">
        <f t="shared" si="8"/>
        <v>0</v>
      </c>
      <c r="O139" s="17"/>
      <c r="P139" s="17"/>
      <c r="Q139" s="17"/>
      <c r="R139" s="17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</row>
    <row r="140" spans="1:249" s="3" customFormat="1" ht="39" customHeight="1" outlineLevel="1" x14ac:dyDescent="0.25">
      <c r="A140" s="101">
        <v>32</v>
      </c>
      <c r="B140" s="91" t="s">
        <v>8</v>
      </c>
      <c r="C140" s="100" t="s">
        <v>307</v>
      </c>
      <c r="D140" s="100" t="s">
        <v>301</v>
      </c>
      <c r="E140" s="100" t="s">
        <v>263</v>
      </c>
      <c r="F140" s="103" t="s">
        <v>363</v>
      </c>
      <c r="G140" s="100" t="s">
        <v>364</v>
      </c>
      <c r="H140" s="104" t="s">
        <v>365</v>
      </c>
      <c r="I140" s="100" t="s">
        <v>99</v>
      </c>
      <c r="J140" s="105">
        <v>6</v>
      </c>
      <c r="K140" s="107">
        <v>2200000</v>
      </c>
      <c r="L140" s="107">
        <v>13200</v>
      </c>
      <c r="M140" s="16">
        <f t="shared" si="7"/>
        <v>13200</v>
      </c>
      <c r="N140" s="16">
        <f t="shared" si="8"/>
        <v>0</v>
      </c>
      <c r="O140" s="17"/>
      <c r="P140" s="17"/>
      <c r="Q140" s="17"/>
      <c r="R140" s="17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</row>
    <row r="141" spans="1:249" s="3" customFormat="1" x14ac:dyDescent="0.25">
      <c r="A141" s="108">
        <f>MAX(A109:A140)</f>
        <v>32</v>
      </c>
      <c r="B141" s="109" t="s">
        <v>80</v>
      </c>
      <c r="C141" s="34"/>
      <c r="D141" s="34"/>
      <c r="E141" s="34"/>
      <c r="F141" s="35"/>
      <c r="G141" s="34"/>
      <c r="H141" s="36"/>
      <c r="I141" s="34"/>
      <c r="J141" s="108"/>
      <c r="K141" s="110">
        <f>+SUM(K109:K140)</f>
        <v>113453562.00999999</v>
      </c>
      <c r="L141" s="110">
        <f>+SUM(L109:L140)</f>
        <v>633158.17108999996</v>
      </c>
      <c r="M141" s="16"/>
      <c r="N141" s="16"/>
      <c r="O141" s="17"/>
      <c r="P141" s="17"/>
      <c r="Q141" s="17"/>
      <c r="R141" s="17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</row>
    <row r="142" spans="1:249" s="3" customFormat="1" x14ac:dyDescent="0.25">
      <c r="A142" s="11">
        <v>8</v>
      </c>
      <c r="B142" s="13" t="s">
        <v>366</v>
      </c>
      <c r="C142" s="14"/>
      <c r="D142" s="14"/>
      <c r="E142" s="14"/>
      <c r="F142" s="15"/>
      <c r="G142" s="14"/>
      <c r="H142" s="38"/>
      <c r="I142" s="14"/>
      <c r="J142" s="11"/>
      <c r="K142" s="39"/>
      <c r="L142" s="39"/>
      <c r="M142" s="16"/>
      <c r="N142" s="16"/>
      <c r="O142" s="17"/>
      <c r="P142" s="17"/>
      <c r="Q142" s="17"/>
      <c r="R142" s="17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</row>
    <row r="143" spans="1:249" s="3" customFormat="1" ht="31.5" outlineLevel="1" x14ac:dyDescent="0.25">
      <c r="A143" s="45">
        <v>1</v>
      </c>
      <c r="B143" s="52" t="s">
        <v>7</v>
      </c>
      <c r="C143" s="18" t="s">
        <v>88</v>
      </c>
      <c r="D143" s="18" t="s">
        <v>10</v>
      </c>
      <c r="E143" s="21" t="s">
        <v>83</v>
      </c>
      <c r="F143" s="18" t="s">
        <v>367</v>
      </c>
      <c r="G143" s="18" t="s">
        <v>169</v>
      </c>
      <c r="H143" s="77" t="s">
        <v>170</v>
      </c>
      <c r="I143" s="18" t="s">
        <v>26</v>
      </c>
      <c r="J143" s="45">
        <v>7</v>
      </c>
      <c r="K143" s="59">
        <v>2600000</v>
      </c>
      <c r="L143" s="59">
        <v>18200</v>
      </c>
      <c r="M143" s="16">
        <f t="shared" si="7"/>
        <v>18200</v>
      </c>
      <c r="N143" s="16">
        <f t="shared" si="8"/>
        <v>0</v>
      </c>
      <c r="O143" s="17"/>
      <c r="P143" s="17"/>
      <c r="Q143" s="17"/>
      <c r="R143" s="17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</row>
    <row r="144" spans="1:249" s="3" customFormat="1" ht="31.5" outlineLevel="1" x14ac:dyDescent="0.25">
      <c r="A144" s="45">
        <v>2</v>
      </c>
      <c r="B144" s="52" t="s">
        <v>7</v>
      </c>
      <c r="C144" s="18" t="s">
        <v>27</v>
      </c>
      <c r="D144" s="18" t="s">
        <v>9</v>
      </c>
      <c r="E144" s="21" t="s">
        <v>83</v>
      </c>
      <c r="F144" s="18" t="s">
        <v>368</v>
      </c>
      <c r="G144" s="18" t="s">
        <v>369</v>
      </c>
      <c r="H144" s="77" t="s">
        <v>370</v>
      </c>
      <c r="I144" s="18" t="s">
        <v>26</v>
      </c>
      <c r="J144" s="45">
        <v>2</v>
      </c>
      <c r="K144" s="59">
        <v>9000000</v>
      </c>
      <c r="L144" s="59">
        <v>18000</v>
      </c>
      <c r="M144" s="16">
        <f t="shared" si="7"/>
        <v>18000</v>
      </c>
      <c r="N144" s="16">
        <f t="shared" si="8"/>
        <v>0</v>
      </c>
      <c r="O144" s="17"/>
      <c r="P144" s="17"/>
      <c r="Q144" s="17"/>
      <c r="R144" s="17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</row>
    <row r="145" spans="1:249" s="3" customFormat="1" ht="31.5" outlineLevel="1" x14ac:dyDescent="0.25">
      <c r="A145" s="45">
        <v>3</v>
      </c>
      <c r="B145" s="52" t="s">
        <v>7</v>
      </c>
      <c r="C145" s="18" t="s">
        <v>88</v>
      </c>
      <c r="D145" s="18" t="s">
        <v>9</v>
      </c>
      <c r="E145" s="21" t="s">
        <v>83</v>
      </c>
      <c r="F145" s="18" t="s">
        <v>371</v>
      </c>
      <c r="G145" s="18" t="s">
        <v>169</v>
      </c>
      <c r="H145" s="77" t="s">
        <v>170</v>
      </c>
      <c r="I145" s="18" t="s">
        <v>26</v>
      </c>
      <c r="J145" s="45">
        <v>16</v>
      </c>
      <c r="K145" s="59">
        <v>2600000</v>
      </c>
      <c r="L145" s="59">
        <v>41600</v>
      </c>
      <c r="M145" s="16">
        <f t="shared" si="7"/>
        <v>41600</v>
      </c>
      <c r="N145" s="16">
        <f t="shared" si="8"/>
        <v>0</v>
      </c>
      <c r="O145" s="17"/>
      <c r="P145" s="17"/>
      <c r="Q145" s="17"/>
      <c r="R145" s="17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</row>
    <row r="146" spans="1:249" s="3" customFormat="1" ht="31.5" outlineLevel="1" x14ac:dyDescent="0.25">
      <c r="A146" s="45">
        <v>4</v>
      </c>
      <c r="B146" s="52" t="s">
        <v>7</v>
      </c>
      <c r="C146" s="18" t="s">
        <v>88</v>
      </c>
      <c r="D146" s="18" t="s">
        <v>9</v>
      </c>
      <c r="E146" s="21" t="s">
        <v>83</v>
      </c>
      <c r="F146" s="18" t="s">
        <v>372</v>
      </c>
      <c r="G146" s="18" t="s">
        <v>169</v>
      </c>
      <c r="H146" s="77" t="s">
        <v>170</v>
      </c>
      <c r="I146" s="18" t="s">
        <v>26</v>
      </c>
      <c r="J146" s="45">
        <v>6</v>
      </c>
      <c r="K146" s="59">
        <v>3000000</v>
      </c>
      <c r="L146" s="59">
        <v>18000</v>
      </c>
      <c r="M146" s="16">
        <f t="shared" si="7"/>
        <v>18000</v>
      </c>
      <c r="N146" s="16">
        <f t="shared" si="8"/>
        <v>0</v>
      </c>
      <c r="O146" s="17"/>
      <c r="P146" s="17"/>
      <c r="Q146" s="17"/>
      <c r="R146" s="17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</row>
    <row r="147" spans="1:249" s="3" customFormat="1" ht="31.5" outlineLevel="1" x14ac:dyDescent="0.25">
      <c r="A147" s="45">
        <v>5</v>
      </c>
      <c r="B147" s="52" t="s">
        <v>7</v>
      </c>
      <c r="C147" s="18" t="s">
        <v>88</v>
      </c>
      <c r="D147" s="18" t="s">
        <v>9</v>
      </c>
      <c r="E147" s="21" t="s">
        <v>83</v>
      </c>
      <c r="F147" s="18" t="s">
        <v>373</v>
      </c>
      <c r="G147" s="18" t="s">
        <v>169</v>
      </c>
      <c r="H147" s="77" t="s">
        <v>170</v>
      </c>
      <c r="I147" s="18" t="s">
        <v>26</v>
      </c>
      <c r="J147" s="45">
        <v>4</v>
      </c>
      <c r="K147" s="59">
        <v>2900000</v>
      </c>
      <c r="L147" s="59">
        <v>11600</v>
      </c>
      <c r="M147" s="16">
        <f t="shared" si="7"/>
        <v>11600</v>
      </c>
      <c r="N147" s="16">
        <f t="shared" si="8"/>
        <v>0</v>
      </c>
      <c r="O147" s="17"/>
      <c r="P147" s="17"/>
      <c r="Q147" s="17"/>
      <c r="R147" s="17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</row>
    <row r="148" spans="1:249" s="3" customFormat="1" ht="31.5" outlineLevel="1" x14ac:dyDescent="0.25">
      <c r="A148" s="45">
        <v>6</v>
      </c>
      <c r="B148" s="52" t="s">
        <v>7</v>
      </c>
      <c r="C148" s="18" t="s">
        <v>151</v>
      </c>
      <c r="D148" s="18" t="s">
        <v>9</v>
      </c>
      <c r="E148" s="21" t="s">
        <v>374</v>
      </c>
      <c r="F148" s="18" t="s">
        <v>375</v>
      </c>
      <c r="G148" s="18" t="s">
        <v>114</v>
      </c>
      <c r="H148" s="77" t="s">
        <v>115</v>
      </c>
      <c r="I148" s="18" t="s">
        <v>26</v>
      </c>
      <c r="J148" s="45">
        <v>10</v>
      </c>
      <c r="K148" s="59">
        <v>5589000</v>
      </c>
      <c r="L148" s="59">
        <v>55890</v>
      </c>
      <c r="M148" s="16">
        <f t="shared" si="7"/>
        <v>55890</v>
      </c>
      <c r="N148" s="16">
        <f t="shared" si="8"/>
        <v>0</v>
      </c>
      <c r="O148" s="17"/>
      <c r="P148" s="17"/>
      <c r="Q148" s="17"/>
      <c r="R148" s="17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</row>
    <row r="149" spans="1:249" s="3" customFormat="1" outlineLevel="1" x14ac:dyDescent="0.25">
      <c r="A149" s="45">
        <v>7</v>
      </c>
      <c r="B149" s="52" t="s">
        <v>8</v>
      </c>
      <c r="C149" s="18" t="s">
        <v>376</v>
      </c>
      <c r="D149" s="18" t="s">
        <v>139</v>
      </c>
      <c r="E149" s="21" t="s">
        <v>63</v>
      </c>
      <c r="F149" s="18" t="s">
        <v>377</v>
      </c>
      <c r="G149" s="18" t="s">
        <v>378</v>
      </c>
      <c r="H149" s="77" t="s">
        <v>379</v>
      </c>
      <c r="I149" s="18" t="s">
        <v>380</v>
      </c>
      <c r="J149" s="45">
        <v>1</v>
      </c>
      <c r="K149" s="59">
        <v>14400000</v>
      </c>
      <c r="L149" s="59">
        <v>14400</v>
      </c>
      <c r="M149" s="16">
        <f t="shared" ref="M149:M158" si="9">(J149*K149)/1000</f>
        <v>14400</v>
      </c>
      <c r="N149" s="16">
        <f t="shared" ref="N149:N158" si="10">+L149-M149</f>
        <v>0</v>
      </c>
      <c r="O149" s="17"/>
      <c r="P149" s="17"/>
      <c r="Q149" s="17"/>
      <c r="R149" s="17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</row>
    <row r="150" spans="1:249" s="3" customFormat="1" ht="31.5" outlineLevel="1" x14ac:dyDescent="0.25">
      <c r="A150" s="45">
        <v>8</v>
      </c>
      <c r="B150" s="52" t="s">
        <v>8</v>
      </c>
      <c r="C150" s="18" t="s">
        <v>31</v>
      </c>
      <c r="D150" s="18" t="s">
        <v>139</v>
      </c>
      <c r="E150" s="21" t="s">
        <v>83</v>
      </c>
      <c r="F150" s="18" t="s">
        <v>381</v>
      </c>
      <c r="G150" s="18" t="s">
        <v>60</v>
      </c>
      <c r="H150" s="77" t="s">
        <v>61</v>
      </c>
      <c r="I150" s="18" t="s">
        <v>26</v>
      </c>
      <c r="J150" s="45">
        <f>+L150*1000/K150</f>
        <v>8</v>
      </c>
      <c r="K150" s="59">
        <v>3998000</v>
      </c>
      <c r="L150" s="59">
        <v>31984</v>
      </c>
      <c r="M150" s="16">
        <f t="shared" si="9"/>
        <v>31984</v>
      </c>
      <c r="N150" s="16">
        <f t="shared" si="10"/>
        <v>0</v>
      </c>
      <c r="O150" s="17"/>
      <c r="P150" s="17"/>
      <c r="Q150" s="17"/>
      <c r="R150" s="17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</row>
    <row r="151" spans="1:249" s="3" customFormat="1" ht="31.5" outlineLevel="1" x14ac:dyDescent="0.25">
      <c r="A151" s="45">
        <v>9</v>
      </c>
      <c r="B151" s="52" t="s">
        <v>8</v>
      </c>
      <c r="C151" s="18" t="s">
        <v>382</v>
      </c>
      <c r="D151" s="18" t="s">
        <v>383</v>
      </c>
      <c r="E151" s="21" t="s">
        <v>162</v>
      </c>
      <c r="F151" s="18" t="s">
        <v>384</v>
      </c>
      <c r="G151" s="18" t="s">
        <v>385</v>
      </c>
      <c r="H151" s="77" t="s">
        <v>386</v>
      </c>
      <c r="I151" s="18" t="s">
        <v>26</v>
      </c>
      <c r="J151" s="45">
        <f t="shared" ref="J151:J158" si="11">+L151*1000/K151</f>
        <v>5</v>
      </c>
      <c r="K151" s="59">
        <v>1111111</v>
      </c>
      <c r="L151" s="59">
        <v>5555.5550000000003</v>
      </c>
      <c r="M151" s="16">
        <f t="shared" si="9"/>
        <v>5555.5550000000003</v>
      </c>
      <c r="N151" s="16">
        <f t="shared" si="10"/>
        <v>0</v>
      </c>
      <c r="O151" s="17"/>
      <c r="P151" s="17"/>
      <c r="Q151" s="17"/>
      <c r="R151" s="17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</row>
    <row r="152" spans="1:249" s="3" customFormat="1" ht="31.5" outlineLevel="1" x14ac:dyDescent="0.25">
      <c r="A152" s="45">
        <v>10</v>
      </c>
      <c r="B152" s="52" t="s">
        <v>8</v>
      </c>
      <c r="C152" s="18" t="s">
        <v>27</v>
      </c>
      <c r="D152" s="18" t="s">
        <v>139</v>
      </c>
      <c r="E152" s="21" t="s">
        <v>387</v>
      </c>
      <c r="F152" s="18" t="s">
        <v>388</v>
      </c>
      <c r="G152" s="18" t="s">
        <v>114</v>
      </c>
      <c r="H152" s="77" t="s">
        <v>115</v>
      </c>
      <c r="I152" s="18" t="s">
        <v>26</v>
      </c>
      <c r="J152" s="45">
        <f t="shared" si="11"/>
        <v>25</v>
      </c>
      <c r="K152" s="59">
        <v>10266000</v>
      </c>
      <c r="L152" s="59">
        <v>256650</v>
      </c>
      <c r="M152" s="16">
        <f t="shared" si="9"/>
        <v>256650</v>
      </c>
      <c r="N152" s="16">
        <f t="shared" si="10"/>
        <v>0</v>
      </c>
      <c r="O152" s="17"/>
      <c r="P152" s="17"/>
      <c r="Q152" s="17"/>
      <c r="R152" s="17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</row>
    <row r="153" spans="1:249" s="3" customFormat="1" ht="31.5" outlineLevel="1" x14ac:dyDescent="0.25">
      <c r="A153" s="45">
        <v>11</v>
      </c>
      <c r="B153" s="52" t="s">
        <v>8</v>
      </c>
      <c r="C153" s="18" t="s">
        <v>389</v>
      </c>
      <c r="D153" s="18" t="s">
        <v>390</v>
      </c>
      <c r="E153" s="21" t="s">
        <v>387</v>
      </c>
      <c r="F153" s="18" t="s">
        <v>391</v>
      </c>
      <c r="G153" s="18" t="s">
        <v>392</v>
      </c>
      <c r="H153" s="77" t="s">
        <v>393</v>
      </c>
      <c r="I153" s="18" t="s">
        <v>26</v>
      </c>
      <c r="J153" s="45">
        <f t="shared" si="11"/>
        <v>2</v>
      </c>
      <c r="K153" s="59">
        <v>1993500</v>
      </c>
      <c r="L153" s="59">
        <v>3987</v>
      </c>
      <c r="M153" s="16">
        <f t="shared" si="9"/>
        <v>3987</v>
      </c>
      <c r="N153" s="16">
        <f t="shared" si="10"/>
        <v>0</v>
      </c>
      <c r="O153" s="17"/>
      <c r="P153" s="17"/>
      <c r="Q153" s="17"/>
      <c r="R153" s="17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</row>
    <row r="154" spans="1:249" s="3" customFormat="1" ht="31.5" outlineLevel="1" x14ac:dyDescent="0.25">
      <c r="A154" s="45">
        <v>12</v>
      </c>
      <c r="B154" s="52" t="s">
        <v>8</v>
      </c>
      <c r="C154" s="18" t="s">
        <v>27</v>
      </c>
      <c r="D154" s="18" t="s">
        <v>390</v>
      </c>
      <c r="E154" s="21" t="s">
        <v>387</v>
      </c>
      <c r="F154" s="18" t="s">
        <v>394</v>
      </c>
      <c r="G154" s="18" t="s">
        <v>395</v>
      </c>
      <c r="H154" s="77" t="s">
        <v>396</v>
      </c>
      <c r="I154" s="18" t="s">
        <v>26</v>
      </c>
      <c r="J154" s="45">
        <f t="shared" si="11"/>
        <v>2</v>
      </c>
      <c r="K154" s="59">
        <v>9666666</v>
      </c>
      <c r="L154" s="59">
        <v>19333.331999999999</v>
      </c>
      <c r="M154" s="16">
        <f t="shared" si="9"/>
        <v>19333.331999999999</v>
      </c>
      <c r="N154" s="16">
        <f t="shared" si="10"/>
        <v>0</v>
      </c>
      <c r="O154" s="17"/>
      <c r="P154" s="17"/>
      <c r="Q154" s="17"/>
      <c r="R154" s="17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</row>
    <row r="155" spans="1:249" s="3" customFormat="1" ht="31.5" outlineLevel="1" x14ac:dyDescent="0.25">
      <c r="A155" s="45">
        <v>13</v>
      </c>
      <c r="B155" s="52" t="s">
        <v>8</v>
      </c>
      <c r="C155" s="18" t="s">
        <v>31</v>
      </c>
      <c r="D155" s="18" t="s">
        <v>139</v>
      </c>
      <c r="E155" s="21" t="s">
        <v>387</v>
      </c>
      <c r="F155" s="18" t="s">
        <v>397</v>
      </c>
      <c r="G155" s="18" t="s">
        <v>114</v>
      </c>
      <c r="H155" s="77" t="s">
        <v>115</v>
      </c>
      <c r="I155" s="18" t="s">
        <v>26</v>
      </c>
      <c r="J155" s="45">
        <f t="shared" si="11"/>
        <v>3</v>
      </c>
      <c r="K155" s="59">
        <v>5757000</v>
      </c>
      <c r="L155" s="59">
        <v>17271</v>
      </c>
      <c r="M155" s="16">
        <f t="shared" si="9"/>
        <v>17271</v>
      </c>
      <c r="N155" s="16">
        <f t="shared" si="10"/>
        <v>0</v>
      </c>
      <c r="O155" s="17"/>
      <c r="P155" s="17"/>
      <c r="Q155" s="17"/>
      <c r="R155" s="17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</row>
    <row r="156" spans="1:249" s="3" customFormat="1" ht="31.5" outlineLevel="1" x14ac:dyDescent="0.25">
      <c r="A156" s="45">
        <v>14</v>
      </c>
      <c r="B156" s="52" t="s">
        <v>8</v>
      </c>
      <c r="C156" s="18" t="s">
        <v>27</v>
      </c>
      <c r="D156" s="18" t="s">
        <v>139</v>
      </c>
      <c r="E156" s="21" t="s">
        <v>387</v>
      </c>
      <c r="F156" s="18" t="s">
        <v>398</v>
      </c>
      <c r="G156" s="18" t="s">
        <v>114</v>
      </c>
      <c r="H156" s="77" t="s">
        <v>115</v>
      </c>
      <c r="I156" s="18" t="s">
        <v>26</v>
      </c>
      <c r="J156" s="45">
        <f t="shared" si="11"/>
        <v>16</v>
      </c>
      <c r="K156" s="59">
        <v>10340000</v>
      </c>
      <c r="L156" s="59">
        <v>165440</v>
      </c>
      <c r="M156" s="16">
        <f t="shared" si="9"/>
        <v>165440</v>
      </c>
      <c r="N156" s="16">
        <f t="shared" si="10"/>
        <v>0</v>
      </c>
      <c r="O156" s="17"/>
      <c r="P156" s="17"/>
      <c r="Q156" s="17"/>
      <c r="R156" s="17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</row>
    <row r="157" spans="1:249" s="3" customFormat="1" ht="31.5" outlineLevel="1" x14ac:dyDescent="0.25">
      <c r="A157" s="45">
        <v>15</v>
      </c>
      <c r="B157" s="52" t="s">
        <v>8</v>
      </c>
      <c r="C157" s="18" t="s">
        <v>31</v>
      </c>
      <c r="D157" s="18" t="s">
        <v>390</v>
      </c>
      <c r="E157" s="21" t="s">
        <v>387</v>
      </c>
      <c r="F157" s="18" t="s">
        <v>399</v>
      </c>
      <c r="G157" s="18" t="s">
        <v>400</v>
      </c>
      <c r="H157" s="77" t="s">
        <v>401</v>
      </c>
      <c r="I157" s="18" t="s">
        <v>26</v>
      </c>
      <c r="J157" s="45">
        <f t="shared" si="11"/>
        <v>10</v>
      </c>
      <c r="K157" s="59">
        <v>5400000</v>
      </c>
      <c r="L157" s="59">
        <v>54000</v>
      </c>
      <c r="M157" s="16">
        <f t="shared" si="9"/>
        <v>54000</v>
      </c>
      <c r="N157" s="16">
        <f t="shared" si="10"/>
        <v>0</v>
      </c>
      <c r="O157" s="17"/>
      <c r="P157" s="17"/>
      <c r="Q157" s="17"/>
      <c r="R157" s="17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</row>
    <row r="158" spans="1:249" s="3" customFormat="1" ht="31.5" outlineLevel="1" x14ac:dyDescent="0.25">
      <c r="A158" s="45">
        <v>16</v>
      </c>
      <c r="B158" s="52" t="s">
        <v>8</v>
      </c>
      <c r="C158" s="18" t="s">
        <v>402</v>
      </c>
      <c r="D158" s="18" t="s">
        <v>139</v>
      </c>
      <c r="E158" s="21" t="s">
        <v>387</v>
      </c>
      <c r="F158" s="18" t="s">
        <v>403</v>
      </c>
      <c r="G158" s="18" t="s">
        <v>114</v>
      </c>
      <c r="H158" s="77" t="s">
        <v>115</v>
      </c>
      <c r="I158" s="18" t="s">
        <v>26</v>
      </c>
      <c r="J158" s="45">
        <f t="shared" si="11"/>
        <v>1</v>
      </c>
      <c r="K158" s="59">
        <v>10069000</v>
      </c>
      <c r="L158" s="59">
        <v>10069</v>
      </c>
      <c r="M158" s="16">
        <f t="shared" si="9"/>
        <v>10069</v>
      </c>
      <c r="N158" s="16">
        <f t="shared" si="10"/>
        <v>0</v>
      </c>
      <c r="O158" s="17"/>
      <c r="P158" s="17"/>
      <c r="Q158" s="17"/>
      <c r="R158" s="17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</row>
    <row r="159" spans="1:249" s="3" customFormat="1" x14ac:dyDescent="0.25">
      <c r="A159" s="32">
        <f>MAX(A143:A158)</f>
        <v>16</v>
      </c>
      <c r="B159" s="33" t="s">
        <v>80</v>
      </c>
      <c r="C159" s="34"/>
      <c r="D159" s="34"/>
      <c r="E159" s="34"/>
      <c r="F159" s="35"/>
      <c r="G159" s="34"/>
      <c r="H159" s="36"/>
      <c r="I159" s="34"/>
      <c r="J159" s="32"/>
      <c r="K159" s="90">
        <f>+SUM(K143:K158)</f>
        <v>98690277</v>
      </c>
      <c r="L159" s="90">
        <f>+SUM(L143:L158)</f>
        <v>741979.88699999999</v>
      </c>
      <c r="M159" s="16"/>
      <c r="N159" s="16"/>
      <c r="O159" s="17"/>
      <c r="P159" s="17"/>
      <c r="Q159" s="17"/>
      <c r="R159" s="17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</row>
    <row r="160" spans="1:249" s="3" customFormat="1" x14ac:dyDescent="0.25">
      <c r="A160" s="11">
        <v>9</v>
      </c>
      <c r="B160" s="13" t="s">
        <v>404</v>
      </c>
      <c r="C160" s="14"/>
      <c r="D160" s="14"/>
      <c r="E160" s="14"/>
      <c r="F160" s="15"/>
      <c r="G160" s="14"/>
      <c r="H160" s="38"/>
      <c r="I160" s="14"/>
      <c r="J160" s="11"/>
      <c r="K160" s="39"/>
      <c r="L160" s="39"/>
      <c r="M160" s="16"/>
      <c r="N160" s="16"/>
      <c r="O160" s="17"/>
      <c r="P160" s="17"/>
      <c r="Q160" s="17"/>
      <c r="R160" s="17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</row>
    <row r="161" spans="1:249" s="29" customFormat="1" ht="31.5" outlineLevel="1" x14ac:dyDescent="0.25">
      <c r="A161" s="45">
        <v>1</v>
      </c>
      <c r="B161" s="74" t="s">
        <v>405</v>
      </c>
      <c r="C161" s="111" t="s">
        <v>406</v>
      </c>
      <c r="D161" s="18" t="s">
        <v>260</v>
      </c>
      <c r="E161" s="111" t="s">
        <v>209</v>
      </c>
      <c r="F161" s="111" t="s">
        <v>407</v>
      </c>
      <c r="G161" s="111" t="s">
        <v>408</v>
      </c>
      <c r="H161" s="112" t="s">
        <v>409</v>
      </c>
      <c r="I161" s="57" t="s">
        <v>99</v>
      </c>
      <c r="J161" s="45">
        <v>1</v>
      </c>
      <c r="K161" s="113">
        <v>1500000</v>
      </c>
      <c r="L161" s="113">
        <v>1500</v>
      </c>
      <c r="M161" s="16">
        <f t="shared" ref="M161:M300" si="12">(J161*K161)/1000</f>
        <v>1500</v>
      </c>
      <c r="N161" s="16">
        <f t="shared" ref="N161:N300" si="13">+L161-M161</f>
        <v>0</v>
      </c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</row>
    <row r="162" spans="1:249" s="29" customFormat="1" ht="31.5" outlineLevel="1" x14ac:dyDescent="0.25">
      <c r="A162" s="45">
        <v>2</v>
      </c>
      <c r="B162" s="74" t="s">
        <v>405</v>
      </c>
      <c r="C162" s="75" t="s">
        <v>20</v>
      </c>
      <c r="D162" s="18" t="s">
        <v>9</v>
      </c>
      <c r="E162" s="111" t="s">
        <v>209</v>
      </c>
      <c r="F162" s="111" t="s">
        <v>410</v>
      </c>
      <c r="G162" s="111" t="s">
        <v>163</v>
      </c>
      <c r="H162" s="112" t="s">
        <v>164</v>
      </c>
      <c r="I162" s="57" t="s">
        <v>87</v>
      </c>
      <c r="J162" s="45">
        <v>15</v>
      </c>
      <c r="K162" s="113">
        <v>8800000</v>
      </c>
      <c r="L162" s="113">
        <v>132000.00015000001</v>
      </c>
      <c r="M162" s="16">
        <f t="shared" si="12"/>
        <v>132000</v>
      </c>
      <c r="N162" s="16">
        <f t="shared" si="13"/>
        <v>1.500000071246177E-4</v>
      </c>
      <c r="O162" s="114"/>
      <c r="P162" s="114"/>
      <c r="Q162" s="114"/>
      <c r="R162" s="114"/>
      <c r="S162" s="114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</row>
    <row r="163" spans="1:249" s="29" customFormat="1" ht="31.5" outlineLevel="1" x14ac:dyDescent="0.25">
      <c r="A163" s="45">
        <v>3</v>
      </c>
      <c r="B163" s="74" t="s">
        <v>405</v>
      </c>
      <c r="C163" s="75" t="s">
        <v>91</v>
      </c>
      <c r="D163" s="18" t="s">
        <v>9</v>
      </c>
      <c r="E163" s="111" t="s">
        <v>209</v>
      </c>
      <c r="F163" s="111" t="s">
        <v>411</v>
      </c>
      <c r="G163" s="111" t="s">
        <v>412</v>
      </c>
      <c r="H163" s="112" t="s">
        <v>413</v>
      </c>
      <c r="I163" s="57" t="s">
        <v>99</v>
      </c>
      <c r="J163" s="45">
        <v>3</v>
      </c>
      <c r="K163" s="113">
        <v>229000</v>
      </c>
      <c r="L163" s="113">
        <v>687</v>
      </c>
      <c r="M163" s="16">
        <f t="shared" si="12"/>
        <v>687</v>
      </c>
      <c r="N163" s="16">
        <f t="shared" si="13"/>
        <v>0</v>
      </c>
      <c r="O163" s="114"/>
      <c r="P163" s="114"/>
      <c r="Q163" s="114"/>
      <c r="R163" s="114"/>
      <c r="S163" s="114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</row>
    <row r="164" spans="1:249" s="29" customFormat="1" ht="31.5" outlineLevel="1" x14ac:dyDescent="0.25">
      <c r="A164" s="45">
        <v>4</v>
      </c>
      <c r="B164" s="74" t="s">
        <v>405</v>
      </c>
      <c r="C164" s="75" t="s">
        <v>287</v>
      </c>
      <c r="D164" s="18" t="s">
        <v>9</v>
      </c>
      <c r="E164" s="111" t="s">
        <v>414</v>
      </c>
      <c r="F164" s="111" t="s">
        <v>415</v>
      </c>
      <c r="G164" s="111" t="s">
        <v>416</v>
      </c>
      <c r="H164" s="112" t="s">
        <v>417</v>
      </c>
      <c r="I164" s="57" t="s">
        <v>99</v>
      </c>
      <c r="J164" s="45">
        <v>2</v>
      </c>
      <c r="K164" s="113">
        <v>3796800</v>
      </c>
      <c r="L164" s="113">
        <v>7593.6</v>
      </c>
      <c r="M164" s="16">
        <f t="shared" si="12"/>
        <v>7593.6</v>
      </c>
      <c r="N164" s="16">
        <f t="shared" si="13"/>
        <v>0</v>
      </c>
      <c r="O164" s="114"/>
      <c r="P164" s="115"/>
      <c r="Q164" s="116"/>
      <c r="R164" s="117"/>
      <c r="S164" s="114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</row>
    <row r="165" spans="1:249" s="29" customFormat="1" ht="31.5" outlineLevel="1" x14ac:dyDescent="0.25">
      <c r="A165" s="45">
        <v>5</v>
      </c>
      <c r="B165" s="74" t="s">
        <v>405</v>
      </c>
      <c r="C165" s="75" t="s">
        <v>321</v>
      </c>
      <c r="D165" s="18" t="s">
        <v>9</v>
      </c>
      <c r="E165" s="111" t="s">
        <v>209</v>
      </c>
      <c r="F165" s="111" t="s">
        <v>418</v>
      </c>
      <c r="G165" s="111" t="s">
        <v>419</v>
      </c>
      <c r="H165" s="112" t="s">
        <v>420</v>
      </c>
      <c r="I165" s="57" t="s">
        <v>99</v>
      </c>
      <c r="J165" s="45">
        <v>1</v>
      </c>
      <c r="K165" s="113">
        <v>6050000</v>
      </c>
      <c r="L165" s="113">
        <v>6050</v>
      </c>
      <c r="M165" s="16">
        <f t="shared" si="12"/>
        <v>6050</v>
      </c>
      <c r="N165" s="16">
        <f t="shared" si="13"/>
        <v>0</v>
      </c>
      <c r="O165" s="114"/>
      <c r="P165" s="115"/>
      <c r="Q165" s="116"/>
      <c r="R165" s="117"/>
      <c r="S165" s="114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</row>
    <row r="166" spans="1:249" s="29" customFormat="1" ht="31.5" outlineLevel="1" x14ac:dyDescent="0.25">
      <c r="A166" s="45">
        <v>6</v>
      </c>
      <c r="B166" s="74" t="s">
        <v>8</v>
      </c>
      <c r="C166" s="111" t="s">
        <v>20</v>
      </c>
      <c r="D166" s="18" t="s">
        <v>10</v>
      </c>
      <c r="E166" s="111" t="s">
        <v>209</v>
      </c>
      <c r="F166" s="111" t="s">
        <v>421</v>
      </c>
      <c r="G166" s="111" t="s">
        <v>422</v>
      </c>
      <c r="H166" s="112" t="s">
        <v>423</v>
      </c>
      <c r="I166" s="57" t="s">
        <v>87</v>
      </c>
      <c r="J166" s="45">
        <v>24</v>
      </c>
      <c r="K166" s="113">
        <v>8790000</v>
      </c>
      <c r="L166" s="113">
        <v>210960</v>
      </c>
      <c r="M166" s="16">
        <f t="shared" si="12"/>
        <v>210960</v>
      </c>
      <c r="N166" s="16">
        <f t="shared" si="13"/>
        <v>0</v>
      </c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</row>
    <row r="167" spans="1:249" s="29" customFormat="1" ht="31.5" outlineLevel="1" x14ac:dyDescent="0.25">
      <c r="A167" s="45">
        <v>7</v>
      </c>
      <c r="B167" s="74" t="s">
        <v>8</v>
      </c>
      <c r="C167" s="75" t="s">
        <v>31</v>
      </c>
      <c r="D167" s="18" t="s">
        <v>10</v>
      </c>
      <c r="E167" s="111" t="s">
        <v>209</v>
      </c>
      <c r="F167" s="111" t="s">
        <v>424</v>
      </c>
      <c r="G167" s="111" t="s">
        <v>408</v>
      </c>
      <c r="H167" s="112" t="s">
        <v>409</v>
      </c>
      <c r="I167" s="57" t="s">
        <v>99</v>
      </c>
      <c r="J167" s="45">
        <v>1</v>
      </c>
      <c r="K167" s="113">
        <v>8800000</v>
      </c>
      <c r="L167" s="113">
        <v>8800</v>
      </c>
      <c r="M167" s="16">
        <f t="shared" si="12"/>
        <v>8800</v>
      </c>
      <c r="N167" s="16">
        <f t="shared" si="13"/>
        <v>0</v>
      </c>
      <c r="O167" s="114"/>
      <c r="P167" s="114"/>
      <c r="Q167" s="114"/>
      <c r="R167" s="114"/>
      <c r="S167" s="114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</row>
    <row r="168" spans="1:249" s="29" customFormat="1" ht="31.5" outlineLevel="1" x14ac:dyDescent="0.25">
      <c r="A168" s="45">
        <v>8</v>
      </c>
      <c r="B168" s="74" t="s">
        <v>8</v>
      </c>
      <c r="C168" s="75" t="s">
        <v>31</v>
      </c>
      <c r="D168" s="18" t="s">
        <v>10</v>
      </c>
      <c r="E168" s="111" t="s">
        <v>209</v>
      </c>
      <c r="F168" s="111" t="s">
        <v>425</v>
      </c>
      <c r="G168" s="111" t="s">
        <v>60</v>
      </c>
      <c r="H168" s="112" t="s">
        <v>61</v>
      </c>
      <c r="I168" s="57" t="s">
        <v>99</v>
      </c>
      <c r="J168" s="45">
        <v>5</v>
      </c>
      <c r="K168" s="113">
        <v>4233000</v>
      </c>
      <c r="L168" s="113">
        <v>21165</v>
      </c>
      <c r="M168" s="16">
        <f t="shared" si="12"/>
        <v>21165</v>
      </c>
      <c r="N168" s="16">
        <f t="shared" si="13"/>
        <v>0</v>
      </c>
      <c r="O168" s="114"/>
      <c r="P168" s="114"/>
      <c r="Q168" s="114"/>
      <c r="R168" s="114"/>
      <c r="S168" s="114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</row>
    <row r="169" spans="1:249" s="29" customFormat="1" ht="31.5" outlineLevel="1" x14ac:dyDescent="0.25">
      <c r="A169" s="45">
        <v>9</v>
      </c>
      <c r="B169" s="74" t="s">
        <v>8</v>
      </c>
      <c r="C169" s="75" t="s">
        <v>31</v>
      </c>
      <c r="D169" s="18" t="s">
        <v>9</v>
      </c>
      <c r="E169" s="111" t="s">
        <v>209</v>
      </c>
      <c r="F169" s="111" t="s">
        <v>426</v>
      </c>
      <c r="G169" s="111" t="s">
        <v>427</v>
      </c>
      <c r="H169" s="112" t="s">
        <v>428</v>
      </c>
      <c r="I169" s="57" t="s">
        <v>99</v>
      </c>
      <c r="J169" s="45">
        <v>4</v>
      </c>
      <c r="K169" s="113">
        <v>4682000</v>
      </c>
      <c r="L169" s="113">
        <v>18728</v>
      </c>
      <c r="M169" s="16">
        <f t="shared" si="12"/>
        <v>18728</v>
      </c>
      <c r="N169" s="16">
        <f t="shared" si="13"/>
        <v>0</v>
      </c>
      <c r="O169" s="114"/>
      <c r="P169" s="115"/>
      <c r="Q169" s="116"/>
      <c r="R169" s="117"/>
      <c r="S169" s="114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</row>
    <row r="170" spans="1:249" s="29" customFormat="1" ht="31.5" outlineLevel="1" x14ac:dyDescent="0.25">
      <c r="A170" s="45">
        <v>10</v>
      </c>
      <c r="B170" s="74" t="s">
        <v>8</v>
      </c>
      <c r="C170" s="75" t="s">
        <v>31</v>
      </c>
      <c r="D170" s="18" t="s">
        <v>9</v>
      </c>
      <c r="E170" s="111" t="s">
        <v>209</v>
      </c>
      <c r="F170" s="111" t="s">
        <v>429</v>
      </c>
      <c r="G170" s="111" t="s">
        <v>430</v>
      </c>
      <c r="H170" s="112" t="s">
        <v>431</v>
      </c>
      <c r="I170" s="57" t="s">
        <v>99</v>
      </c>
      <c r="J170" s="45">
        <v>5</v>
      </c>
      <c r="K170" s="113">
        <v>6989000</v>
      </c>
      <c r="L170" s="113">
        <v>34945</v>
      </c>
      <c r="M170" s="16">
        <f t="shared" si="12"/>
        <v>34945</v>
      </c>
      <c r="N170" s="16">
        <f t="shared" si="13"/>
        <v>0</v>
      </c>
      <c r="O170" s="114"/>
      <c r="P170" s="115"/>
      <c r="Q170" s="116"/>
      <c r="R170" s="117"/>
      <c r="S170" s="114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</row>
    <row r="171" spans="1:249" s="29" customFormat="1" ht="31.5" outlineLevel="1" x14ac:dyDescent="0.25">
      <c r="A171" s="45">
        <v>11</v>
      </c>
      <c r="B171" s="74" t="s">
        <v>8</v>
      </c>
      <c r="C171" s="75" t="s">
        <v>165</v>
      </c>
      <c r="D171" s="18" t="s">
        <v>9</v>
      </c>
      <c r="E171" s="111" t="s">
        <v>432</v>
      </c>
      <c r="F171" s="111" t="s">
        <v>433</v>
      </c>
      <c r="G171" s="111" t="s">
        <v>434</v>
      </c>
      <c r="H171" s="112" t="s">
        <v>115</v>
      </c>
      <c r="I171" s="118" t="s">
        <v>99</v>
      </c>
      <c r="J171" s="45" t="s">
        <v>435</v>
      </c>
      <c r="K171" s="113">
        <v>5522000</v>
      </c>
      <c r="L171" s="113">
        <v>5522</v>
      </c>
      <c r="M171" s="16">
        <f t="shared" si="12"/>
        <v>5522</v>
      </c>
      <c r="N171" s="16">
        <f t="shared" si="13"/>
        <v>0</v>
      </c>
      <c r="O171" s="114"/>
      <c r="P171" s="115"/>
      <c r="Q171" s="116"/>
      <c r="R171" s="117"/>
      <c r="S171" s="114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</row>
    <row r="172" spans="1:249" s="29" customFormat="1" ht="31.5" outlineLevel="1" x14ac:dyDescent="0.25">
      <c r="A172" s="45">
        <v>12</v>
      </c>
      <c r="B172" s="74" t="s">
        <v>8</v>
      </c>
      <c r="C172" s="75" t="s">
        <v>151</v>
      </c>
      <c r="D172" s="18" t="s">
        <v>10</v>
      </c>
      <c r="E172" s="111" t="s">
        <v>432</v>
      </c>
      <c r="F172" s="111" t="s">
        <v>436</v>
      </c>
      <c r="G172" s="111" t="s">
        <v>437</v>
      </c>
      <c r="H172" s="112" t="s">
        <v>438</v>
      </c>
      <c r="I172" s="57" t="s">
        <v>99</v>
      </c>
      <c r="J172" s="45" t="s">
        <v>435</v>
      </c>
      <c r="K172" s="113">
        <v>5489000</v>
      </c>
      <c r="L172" s="113">
        <v>5489</v>
      </c>
      <c r="M172" s="16">
        <f t="shared" si="12"/>
        <v>5489</v>
      </c>
      <c r="N172" s="16">
        <f t="shared" si="13"/>
        <v>0</v>
      </c>
      <c r="O172" s="114"/>
      <c r="P172" s="115"/>
      <c r="Q172" s="116"/>
      <c r="R172" s="117"/>
      <c r="S172" s="114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</row>
    <row r="173" spans="1:249" s="29" customFormat="1" ht="31.5" outlineLevel="1" x14ac:dyDescent="0.25">
      <c r="A173" s="45">
        <v>13</v>
      </c>
      <c r="B173" s="74" t="s">
        <v>8</v>
      </c>
      <c r="C173" s="75" t="s">
        <v>31</v>
      </c>
      <c r="D173" s="18" t="s">
        <v>10</v>
      </c>
      <c r="E173" s="111" t="s">
        <v>432</v>
      </c>
      <c r="F173" s="119" t="s">
        <v>439</v>
      </c>
      <c r="G173" s="111" t="s">
        <v>434</v>
      </c>
      <c r="H173" s="112" t="s">
        <v>115</v>
      </c>
      <c r="I173" s="57" t="s">
        <v>99</v>
      </c>
      <c r="J173" s="45" t="s">
        <v>440</v>
      </c>
      <c r="K173" s="113">
        <v>5757000</v>
      </c>
      <c r="L173" s="113">
        <v>17271</v>
      </c>
      <c r="M173" s="16">
        <f t="shared" si="12"/>
        <v>17271</v>
      </c>
      <c r="N173" s="16">
        <f t="shared" si="13"/>
        <v>0</v>
      </c>
      <c r="O173" s="114"/>
      <c r="P173" s="115"/>
      <c r="Q173" s="116"/>
      <c r="R173" s="117"/>
      <c r="S173" s="114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</row>
    <row r="174" spans="1:249" s="29" customFormat="1" ht="31.5" outlineLevel="1" x14ac:dyDescent="0.25">
      <c r="A174" s="45">
        <v>14</v>
      </c>
      <c r="B174" s="74" t="s">
        <v>8</v>
      </c>
      <c r="C174" s="75" t="s">
        <v>27</v>
      </c>
      <c r="D174" s="18" t="s">
        <v>10</v>
      </c>
      <c r="E174" s="111" t="s">
        <v>432</v>
      </c>
      <c r="F174" s="111" t="s">
        <v>441</v>
      </c>
      <c r="G174" s="111" t="s">
        <v>442</v>
      </c>
      <c r="H174" s="112" t="s">
        <v>443</v>
      </c>
      <c r="I174" s="57" t="s">
        <v>99</v>
      </c>
      <c r="J174" s="45" t="s">
        <v>444</v>
      </c>
      <c r="K174" s="113">
        <v>9800000</v>
      </c>
      <c r="L174" s="113">
        <v>39200</v>
      </c>
      <c r="M174" s="16">
        <f t="shared" si="12"/>
        <v>39200</v>
      </c>
      <c r="N174" s="16">
        <f t="shared" si="13"/>
        <v>0</v>
      </c>
      <c r="O174" s="114"/>
      <c r="P174" s="115"/>
      <c r="Q174" s="116"/>
      <c r="R174" s="117"/>
      <c r="S174" s="114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</row>
    <row r="175" spans="1:249" s="29" customFormat="1" ht="31.5" outlineLevel="1" x14ac:dyDescent="0.25">
      <c r="A175" s="45">
        <v>15</v>
      </c>
      <c r="B175" s="74" t="s">
        <v>8</v>
      </c>
      <c r="C175" s="75" t="s">
        <v>445</v>
      </c>
      <c r="D175" s="18" t="s">
        <v>10</v>
      </c>
      <c r="E175" s="76" t="s">
        <v>140</v>
      </c>
      <c r="F175" s="119" t="s">
        <v>446</v>
      </c>
      <c r="G175" s="111" t="s">
        <v>447</v>
      </c>
      <c r="H175" s="112" t="s">
        <v>448</v>
      </c>
      <c r="I175" s="57" t="s">
        <v>99</v>
      </c>
      <c r="J175" s="45">
        <v>2</v>
      </c>
      <c r="K175" s="113">
        <v>8950000</v>
      </c>
      <c r="L175" s="113">
        <v>17900</v>
      </c>
      <c r="M175" s="16">
        <f t="shared" si="12"/>
        <v>17900</v>
      </c>
      <c r="N175" s="16">
        <f t="shared" si="13"/>
        <v>0</v>
      </c>
      <c r="O175" s="114"/>
      <c r="P175" s="115"/>
      <c r="Q175" s="116"/>
      <c r="R175" s="117"/>
      <c r="S175" s="114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</row>
    <row r="176" spans="1:249" s="3" customFormat="1" x14ac:dyDescent="0.25">
      <c r="A176" s="32">
        <f>MAX(A161:A175)</f>
        <v>15</v>
      </c>
      <c r="B176" s="33" t="s">
        <v>80</v>
      </c>
      <c r="C176" s="34"/>
      <c r="D176" s="34"/>
      <c r="E176" s="34"/>
      <c r="F176" s="35"/>
      <c r="G176" s="34"/>
      <c r="H176" s="36"/>
      <c r="I176" s="34"/>
      <c r="J176" s="32"/>
      <c r="K176" s="37">
        <f>+SUM(K161:K175)</f>
        <v>89387800</v>
      </c>
      <c r="L176" s="37">
        <f>+SUM(L161:L175)</f>
        <v>527810.60015000007</v>
      </c>
      <c r="M176" s="16"/>
      <c r="N176" s="16"/>
      <c r="O176" s="114"/>
      <c r="P176" s="120"/>
      <c r="Q176" s="116"/>
      <c r="R176" s="117"/>
      <c r="S176" s="121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</row>
    <row r="177" spans="1:249" s="3" customFormat="1" x14ac:dyDescent="0.25">
      <c r="A177" s="11">
        <v>10</v>
      </c>
      <c r="B177" s="13" t="s">
        <v>449</v>
      </c>
      <c r="C177" s="14"/>
      <c r="D177" s="14"/>
      <c r="E177" s="14"/>
      <c r="F177" s="15"/>
      <c r="G177" s="14"/>
      <c r="H177" s="38"/>
      <c r="I177" s="14"/>
      <c r="J177" s="11"/>
      <c r="K177" s="39"/>
      <c r="L177" s="39"/>
      <c r="M177" s="16"/>
      <c r="N177" s="16"/>
      <c r="O177" s="114"/>
      <c r="P177" s="114"/>
      <c r="Q177" s="114"/>
      <c r="R177" s="114"/>
      <c r="S177" s="121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</row>
    <row r="178" spans="1:249" s="3" customFormat="1" ht="47.25" outlineLevel="1" x14ac:dyDescent="0.25">
      <c r="A178" s="40">
        <v>1</v>
      </c>
      <c r="B178" s="41" t="s">
        <v>7</v>
      </c>
      <c r="C178" s="122" t="s">
        <v>450</v>
      </c>
      <c r="D178" s="122" t="s">
        <v>9</v>
      </c>
      <c r="E178" s="122" t="s">
        <v>83</v>
      </c>
      <c r="F178" s="123" t="s">
        <v>451</v>
      </c>
      <c r="G178" s="122" t="s">
        <v>452</v>
      </c>
      <c r="H178" s="124" t="s">
        <v>453</v>
      </c>
      <c r="I178" s="125" t="s">
        <v>26</v>
      </c>
      <c r="J178" s="126">
        <v>25</v>
      </c>
      <c r="K178" s="46">
        <v>4790000</v>
      </c>
      <c r="L178" s="127">
        <v>119750</v>
      </c>
      <c r="M178" s="16">
        <f t="shared" ref="M178:M191" si="14">(J178*K178)/1000</f>
        <v>119750</v>
      </c>
      <c r="N178" s="16">
        <f t="shared" ref="N178:N191" si="15">+L178-M178</f>
        <v>0</v>
      </c>
      <c r="O178" s="114"/>
      <c r="P178" s="114"/>
      <c r="Q178" s="114"/>
      <c r="R178" s="114"/>
      <c r="S178" s="121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</row>
    <row r="179" spans="1:249" s="3" customFormat="1" ht="31.5" outlineLevel="1" x14ac:dyDescent="0.25">
      <c r="A179" s="40">
        <v>2</v>
      </c>
      <c r="B179" s="41" t="s">
        <v>7</v>
      </c>
      <c r="C179" s="122" t="s">
        <v>454</v>
      </c>
      <c r="D179" s="122" t="s">
        <v>9</v>
      </c>
      <c r="E179" s="122" t="s">
        <v>83</v>
      </c>
      <c r="F179" s="123" t="s">
        <v>455</v>
      </c>
      <c r="G179" s="122" t="s">
        <v>456</v>
      </c>
      <c r="H179" s="124" t="s">
        <v>54</v>
      </c>
      <c r="I179" s="125" t="s">
        <v>304</v>
      </c>
      <c r="J179" s="126">
        <v>2</v>
      </c>
      <c r="K179" s="46">
        <v>8600000</v>
      </c>
      <c r="L179" s="127">
        <v>17200</v>
      </c>
      <c r="M179" s="16">
        <f t="shared" si="14"/>
        <v>17200</v>
      </c>
      <c r="N179" s="16">
        <f t="shared" si="15"/>
        <v>0</v>
      </c>
      <c r="O179" s="114"/>
      <c r="P179" s="114"/>
      <c r="Q179" s="114"/>
      <c r="R179" s="114"/>
      <c r="S179" s="121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</row>
    <row r="180" spans="1:249" s="3" customFormat="1" ht="31.5" outlineLevel="1" x14ac:dyDescent="0.25">
      <c r="A180" s="40">
        <v>3</v>
      </c>
      <c r="B180" s="41" t="s">
        <v>7</v>
      </c>
      <c r="C180" s="122" t="s">
        <v>454</v>
      </c>
      <c r="D180" s="122" t="s">
        <v>9</v>
      </c>
      <c r="E180" s="122" t="s">
        <v>83</v>
      </c>
      <c r="F180" s="123" t="s">
        <v>457</v>
      </c>
      <c r="G180" s="122" t="s">
        <v>163</v>
      </c>
      <c r="H180" s="124" t="s">
        <v>164</v>
      </c>
      <c r="I180" s="125" t="s">
        <v>304</v>
      </c>
      <c r="J180" s="126">
        <v>8</v>
      </c>
      <c r="K180" s="46">
        <v>8800000</v>
      </c>
      <c r="L180" s="127">
        <v>70400</v>
      </c>
      <c r="M180" s="16">
        <f t="shared" si="14"/>
        <v>70400</v>
      </c>
      <c r="N180" s="16">
        <f t="shared" si="15"/>
        <v>0</v>
      </c>
      <c r="O180" s="114"/>
      <c r="P180" s="114"/>
      <c r="Q180" s="114"/>
      <c r="R180" s="114"/>
      <c r="S180" s="121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</row>
    <row r="181" spans="1:249" s="3" customFormat="1" ht="31.5" outlineLevel="1" x14ac:dyDescent="0.25">
      <c r="A181" s="40">
        <v>4</v>
      </c>
      <c r="B181" s="41" t="s">
        <v>7</v>
      </c>
      <c r="C181" s="122" t="s">
        <v>458</v>
      </c>
      <c r="D181" s="122" t="s">
        <v>10</v>
      </c>
      <c r="E181" s="122" t="s">
        <v>83</v>
      </c>
      <c r="F181" s="123" t="s">
        <v>459</v>
      </c>
      <c r="G181" s="122" t="s">
        <v>169</v>
      </c>
      <c r="H181" s="124" t="s">
        <v>170</v>
      </c>
      <c r="I181" s="125" t="s">
        <v>304</v>
      </c>
      <c r="J181" s="126">
        <v>5</v>
      </c>
      <c r="K181" s="46">
        <v>2600000</v>
      </c>
      <c r="L181" s="127">
        <v>13000</v>
      </c>
      <c r="M181" s="16">
        <f t="shared" si="14"/>
        <v>13000</v>
      </c>
      <c r="N181" s="16">
        <f t="shared" si="15"/>
        <v>0</v>
      </c>
      <c r="O181" s="114"/>
      <c r="P181" s="114"/>
      <c r="Q181" s="114"/>
      <c r="R181" s="114"/>
      <c r="S181" s="121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</row>
    <row r="182" spans="1:249" s="3" customFormat="1" ht="31.5" outlineLevel="1" x14ac:dyDescent="0.25">
      <c r="A182" s="40">
        <v>5</v>
      </c>
      <c r="B182" s="41" t="s">
        <v>7</v>
      </c>
      <c r="C182" s="122" t="s">
        <v>460</v>
      </c>
      <c r="D182" s="122" t="s">
        <v>260</v>
      </c>
      <c r="E182" s="122" t="s">
        <v>83</v>
      </c>
      <c r="F182" s="123" t="s">
        <v>461</v>
      </c>
      <c r="G182" s="122" t="s">
        <v>169</v>
      </c>
      <c r="H182" s="124" t="s">
        <v>170</v>
      </c>
      <c r="I182" s="125" t="s">
        <v>304</v>
      </c>
      <c r="J182" s="126">
        <v>2</v>
      </c>
      <c r="K182" s="46">
        <v>3400000</v>
      </c>
      <c r="L182" s="127">
        <v>6800</v>
      </c>
      <c r="M182" s="16">
        <f t="shared" si="14"/>
        <v>6800</v>
      </c>
      <c r="N182" s="16">
        <f t="shared" si="15"/>
        <v>0</v>
      </c>
      <c r="O182" s="17"/>
      <c r="P182" s="17"/>
      <c r="Q182" s="17"/>
      <c r="R182" s="17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</row>
    <row r="183" spans="1:249" s="3" customFormat="1" ht="31.5" outlineLevel="1" x14ac:dyDescent="0.25">
      <c r="A183" s="40">
        <v>6</v>
      </c>
      <c r="B183" s="41" t="s">
        <v>7</v>
      </c>
      <c r="C183" s="122" t="s">
        <v>458</v>
      </c>
      <c r="D183" s="122" t="s">
        <v>260</v>
      </c>
      <c r="E183" s="122" t="s">
        <v>83</v>
      </c>
      <c r="F183" s="123" t="s">
        <v>462</v>
      </c>
      <c r="G183" s="122" t="s">
        <v>169</v>
      </c>
      <c r="H183" s="124" t="s">
        <v>170</v>
      </c>
      <c r="I183" s="125" t="s">
        <v>304</v>
      </c>
      <c r="J183" s="126">
        <v>23</v>
      </c>
      <c r="K183" s="46">
        <v>2600000</v>
      </c>
      <c r="L183" s="127">
        <v>59800</v>
      </c>
      <c r="M183" s="16">
        <f t="shared" si="14"/>
        <v>59800</v>
      </c>
      <c r="N183" s="16">
        <f t="shared" si="15"/>
        <v>0</v>
      </c>
      <c r="O183" s="17"/>
      <c r="P183" s="17"/>
      <c r="Q183" s="17"/>
      <c r="R183" s="17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</row>
    <row r="184" spans="1:249" s="3" customFormat="1" ht="31.5" outlineLevel="1" x14ac:dyDescent="0.25">
      <c r="A184" s="40">
        <v>7</v>
      </c>
      <c r="B184" s="52" t="s">
        <v>8</v>
      </c>
      <c r="C184" s="54" t="s">
        <v>463</v>
      </c>
      <c r="D184" s="54" t="s">
        <v>9</v>
      </c>
      <c r="E184" s="122" t="s">
        <v>63</v>
      </c>
      <c r="F184" s="128" t="s">
        <v>464</v>
      </c>
      <c r="G184" s="54" t="s">
        <v>465</v>
      </c>
      <c r="H184" s="83" t="s">
        <v>466</v>
      </c>
      <c r="I184" s="68" t="s">
        <v>304</v>
      </c>
      <c r="J184" s="94">
        <v>3</v>
      </c>
      <c r="K184" s="129">
        <v>7000000</v>
      </c>
      <c r="L184" s="95">
        <v>21000</v>
      </c>
      <c r="M184" s="16">
        <f t="shared" si="14"/>
        <v>21000</v>
      </c>
      <c r="N184" s="16">
        <f t="shared" si="15"/>
        <v>0</v>
      </c>
      <c r="O184" s="17"/>
      <c r="P184" s="17"/>
      <c r="Q184" s="17"/>
      <c r="R184" s="17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</row>
    <row r="185" spans="1:249" s="3" customFormat="1" outlineLevel="1" x14ac:dyDescent="0.25">
      <c r="A185" s="40">
        <v>8</v>
      </c>
      <c r="B185" s="52" t="s">
        <v>8</v>
      </c>
      <c r="C185" s="54" t="s">
        <v>95</v>
      </c>
      <c r="D185" s="54" t="s">
        <v>9</v>
      </c>
      <c r="E185" s="122" t="s">
        <v>63</v>
      </c>
      <c r="F185" s="128" t="s">
        <v>464</v>
      </c>
      <c r="G185" s="54" t="s">
        <v>465</v>
      </c>
      <c r="H185" s="83" t="s">
        <v>466</v>
      </c>
      <c r="I185" s="68" t="s">
        <v>26</v>
      </c>
      <c r="J185" s="94">
        <v>77</v>
      </c>
      <c r="K185" s="129">
        <v>280000</v>
      </c>
      <c r="L185" s="95">
        <v>21560</v>
      </c>
      <c r="M185" s="16">
        <f t="shared" si="14"/>
        <v>21560</v>
      </c>
      <c r="N185" s="16">
        <f t="shared" si="15"/>
        <v>0</v>
      </c>
      <c r="O185" s="17"/>
      <c r="P185" s="17"/>
      <c r="Q185" s="17"/>
      <c r="R185" s="17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</row>
    <row r="186" spans="1:249" s="3" customFormat="1" outlineLevel="1" x14ac:dyDescent="0.25">
      <c r="A186" s="40">
        <v>9</v>
      </c>
      <c r="B186" s="52" t="s">
        <v>8</v>
      </c>
      <c r="C186" s="54" t="s">
        <v>100</v>
      </c>
      <c r="D186" s="54" t="s">
        <v>9</v>
      </c>
      <c r="E186" s="122" t="s">
        <v>63</v>
      </c>
      <c r="F186" s="128" t="s">
        <v>464</v>
      </c>
      <c r="G186" s="54" t="s">
        <v>465</v>
      </c>
      <c r="H186" s="83" t="s">
        <v>466</v>
      </c>
      <c r="I186" s="68" t="s">
        <v>304</v>
      </c>
      <c r="J186" s="94">
        <v>5</v>
      </c>
      <c r="K186" s="129">
        <v>1750000</v>
      </c>
      <c r="L186" s="95">
        <v>8750</v>
      </c>
      <c r="M186" s="16">
        <f t="shared" si="14"/>
        <v>8750</v>
      </c>
      <c r="N186" s="16">
        <f t="shared" si="15"/>
        <v>0</v>
      </c>
      <c r="O186" s="17"/>
      <c r="P186" s="17"/>
      <c r="Q186" s="17"/>
      <c r="R186" s="17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</row>
    <row r="187" spans="1:249" s="3" customFormat="1" ht="31.5" outlineLevel="1" x14ac:dyDescent="0.25">
      <c r="A187" s="40">
        <v>10</v>
      </c>
      <c r="B187" s="52" t="s">
        <v>8</v>
      </c>
      <c r="C187" s="54" t="s">
        <v>257</v>
      </c>
      <c r="D187" s="54" t="s">
        <v>9</v>
      </c>
      <c r="E187" s="122" t="s">
        <v>63</v>
      </c>
      <c r="F187" s="128" t="s">
        <v>464</v>
      </c>
      <c r="G187" s="54" t="s">
        <v>465</v>
      </c>
      <c r="H187" s="83" t="s">
        <v>466</v>
      </c>
      <c r="I187" s="68" t="s">
        <v>304</v>
      </c>
      <c r="J187" s="94">
        <v>5</v>
      </c>
      <c r="K187" s="129">
        <v>1750000</v>
      </c>
      <c r="L187" s="95">
        <v>8750</v>
      </c>
      <c r="M187" s="16">
        <f t="shared" si="14"/>
        <v>8750</v>
      </c>
      <c r="N187" s="16">
        <f t="shared" si="15"/>
        <v>0</v>
      </c>
      <c r="O187" s="17"/>
      <c r="P187" s="17"/>
      <c r="Q187" s="17"/>
      <c r="R187" s="17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</row>
    <row r="188" spans="1:249" s="3" customFormat="1" ht="31.5" outlineLevel="1" x14ac:dyDescent="0.25">
      <c r="A188" s="40">
        <v>11</v>
      </c>
      <c r="B188" s="52" t="s">
        <v>8</v>
      </c>
      <c r="C188" s="54" t="s">
        <v>31</v>
      </c>
      <c r="D188" s="54" t="s">
        <v>9</v>
      </c>
      <c r="E188" s="122" t="s">
        <v>83</v>
      </c>
      <c r="F188" s="128" t="s">
        <v>467</v>
      </c>
      <c r="G188" s="54" t="s">
        <v>166</v>
      </c>
      <c r="H188" s="83" t="s">
        <v>167</v>
      </c>
      <c r="I188" s="68" t="s">
        <v>26</v>
      </c>
      <c r="J188" s="94">
        <v>8</v>
      </c>
      <c r="K188" s="129">
        <v>5150000</v>
      </c>
      <c r="L188" s="95">
        <v>41200</v>
      </c>
      <c r="M188" s="16">
        <f t="shared" si="14"/>
        <v>41200</v>
      </c>
      <c r="N188" s="16">
        <f t="shared" si="15"/>
        <v>0</v>
      </c>
      <c r="O188" s="17"/>
      <c r="P188" s="17"/>
      <c r="Q188" s="17"/>
      <c r="R188" s="17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</row>
    <row r="189" spans="1:249" s="3" customFormat="1" ht="31.5" outlineLevel="1" x14ac:dyDescent="0.25">
      <c r="A189" s="40">
        <v>12</v>
      </c>
      <c r="B189" s="52" t="s">
        <v>8</v>
      </c>
      <c r="C189" s="54" t="s">
        <v>27</v>
      </c>
      <c r="D189" s="54" t="s">
        <v>10</v>
      </c>
      <c r="E189" s="122" t="s">
        <v>432</v>
      </c>
      <c r="F189" s="128" t="s">
        <v>468</v>
      </c>
      <c r="G189" s="54" t="s">
        <v>114</v>
      </c>
      <c r="H189" s="83" t="s">
        <v>115</v>
      </c>
      <c r="I189" s="68" t="s">
        <v>304</v>
      </c>
      <c r="J189" s="94">
        <v>24</v>
      </c>
      <c r="K189" s="129">
        <v>10740000</v>
      </c>
      <c r="L189" s="95">
        <v>257760</v>
      </c>
      <c r="M189" s="16">
        <f t="shared" si="14"/>
        <v>257760</v>
      </c>
      <c r="N189" s="16">
        <f t="shared" si="15"/>
        <v>0</v>
      </c>
      <c r="O189" s="17"/>
      <c r="P189" s="17"/>
      <c r="Q189" s="17"/>
      <c r="R189" s="17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</row>
    <row r="190" spans="1:249" s="3" customFormat="1" ht="31.5" outlineLevel="1" x14ac:dyDescent="0.25">
      <c r="A190" s="40">
        <v>13</v>
      </c>
      <c r="B190" s="52" t="s">
        <v>8</v>
      </c>
      <c r="C190" s="54" t="s">
        <v>450</v>
      </c>
      <c r="D190" s="54" t="s">
        <v>10</v>
      </c>
      <c r="E190" s="122" t="s">
        <v>83</v>
      </c>
      <c r="F190" s="128" t="s">
        <v>469</v>
      </c>
      <c r="G190" s="54" t="s">
        <v>470</v>
      </c>
      <c r="H190" s="83" t="s">
        <v>471</v>
      </c>
      <c r="I190" s="68" t="s">
        <v>26</v>
      </c>
      <c r="J190" s="94">
        <v>1</v>
      </c>
      <c r="K190" s="129">
        <v>3645000</v>
      </c>
      <c r="L190" s="95">
        <v>3645</v>
      </c>
      <c r="M190" s="16">
        <f t="shared" si="14"/>
        <v>3645</v>
      </c>
      <c r="N190" s="16">
        <f t="shared" si="15"/>
        <v>0</v>
      </c>
      <c r="O190" s="17"/>
      <c r="P190" s="17"/>
      <c r="Q190" s="17"/>
      <c r="R190" s="17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</row>
    <row r="191" spans="1:249" s="3" customFormat="1" ht="31.5" outlineLevel="1" x14ac:dyDescent="0.25">
      <c r="A191" s="40">
        <v>14</v>
      </c>
      <c r="B191" s="52" t="s">
        <v>8</v>
      </c>
      <c r="C191" s="54" t="s">
        <v>472</v>
      </c>
      <c r="D191" s="54" t="s">
        <v>260</v>
      </c>
      <c r="E191" s="122" t="s">
        <v>83</v>
      </c>
      <c r="F191" s="128" t="s">
        <v>473</v>
      </c>
      <c r="G191" s="54" t="s">
        <v>474</v>
      </c>
      <c r="H191" s="83" t="s">
        <v>475</v>
      </c>
      <c r="I191" s="68" t="s">
        <v>26</v>
      </c>
      <c r="J191" s="94">
        <v>8</v>
      </c>
      <c r="K191" s="129">
        <v>300000</v>
      </c>
      <c r="L191" s="95">
        <v>2400</v>
      </c>
      <c r="M191" s="16">
        <f t="shared" si="14"/>
        <v>2400</v>
      </c>
      <c r="N191" s="16">
        <f t="shared" si="15"/>
        <v>0</v>
      </c>
      <c r="O191" s="17"/>
      <c r="P191" s="17"/>
      <c r="Q191" s="17"/>
      <c r="R191" s="17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</row>
    <row r="192" spans="1:249" s="3" customFormat="1" x14ac:dyDescent="0.25">
      <c r="A192" s="32">
        <f>MAX(A178:A191)</f>
        <v>14</v>
      </c>
      <c r="B192" s="33" t="s">
        <v>80</v>
      </c>
      <c r="C192" s="34"/>
      <c r="D192" s="34"/>
      <c r="E192" s="34"/>
      <c r="F192" s="35"/>
      <c r="G192" s="34"/>
      <c r="H192" s="36"/>
      <c r="I192" s="34"/>
      <c r="J192" s="32"/>
      <c r="K192" s="37">
        <f>SUM(K178:K191)</f>
        <v>61405000</v>
      </c>
      <c r="L192" s="37">
        <f>SUM(L178:L191)</f>
        <v>652015</v>
      </c>
      <c r="M192" s="16"/>
      <c r="N192" s="16"/>
      <c r="O192" s="114"/>
      <c r="P192" s="114"/>
      <c r="Q192" s="114"/>
      <c r="R192" s="114"/>
      <c r="S192" s="121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</row>
    <row r="193" spans="1:249" s="3" customFormat="1" x14ac:dyDescent="0.25">
      <c r="A193" s="11">
        <v>11</v>
      </c>
      <c r="B193" s="13" t="s">
        <v>476</v>
      </c>
      <c r="C193" s="14"/>
      <c r="D193" s="14"/>
      <c r="E193" s="14"/>
      <c r="F193" s="15"/>
      <c r="G193" s="14"/>
      <c r="H193" s="38"/>
      <c r="I193" s="14"/>
      <c r="J193" s="11"/>
      <c r="K193" s="39"/>
      <c r="L193" s="39"/>
      <c r="M193" s="16"/>
      <c r="N193" s="16"/>
      <c r="O193" s="114"/>
      <c r="P193" s="114"/>
      <c r="Q193" s="114"/>
      <c r="R193" s="114"/>
      <c r="S193" s="121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</row>
    <row r="194" spans="1:249" s="2" customFormat="1" ht="31.5" outlineLevel="1" x14ac:dyDescent="0.25">
      <c r="A194" s="45">
        <v>1</v>
      </c>
      <c r="B194" s="130" t="s">
        <v>7</v>
      </c>
      <c r="C194" s="131" t="s">
        <v>477</v>
      </c>
      <c r="D194" s="131" t="s">
        <v>390</v>
      </c>
      <c r="E194" s="131" t="s">
        <v>478</v>
      </c>
      <c r="F194" s="131" t="s">
        <v>479</v>
      </c>
      <c r="G194" s="131" t="s">
        <v>53</v>
      </c>
      <c r="H194" s="131" t="s">
        <v>54</v>
      </c>
      <c r="I194" s="131" t="s">
        <v>26</v>
      </c>
      <c r="J194" s="132">
        <v>10</v>
      </c>
      <c r="K194" s="133">
        <v>8550000</v>
      </c>
      <c r="L194" s="133">
        <v>85500</v>
      </c>
      <c r="M194" s="16">
        <f t="shared" si="12"/>
        <v>85500</v>
      </c>
      <c r="N194" s="16">
        <f t="shared" si="13"/>
        <v>0</v>
      </c>
      <c r="O194" s="114"/>
      <c r="P194" s="114"/>
      <c r="Q194" s="114"/>
      <c r="R194" s="114"/>
      <c r="S194" s="114"/>
      <c r="T194" s="17"/>
    </row>
    <row r="195" spans="1:249" s="2" customFormat="1" ht="15.75" customHeight="1" outlineLevel="1" x14ac:dyDescent="0.25">
      <c r="A195" s="134">
        <v>2</v>
      </c>
      <c r="B195" s="130" t="s">
        <v>7</v>
      </c>
      <c r="C195" s="131" t="s">
        <v>480</v>
      </c>
      <c r="D195" s="131" t="s">
        <v>139</v>
      </c>
      <c r="E195" s="131" t="s">
        <v>478</v>
      </c>
      <c r="F195" s="131" t="s">
        <v>481</v>
      </c>
      <c r="G195" s="131" t="s">
        <v>169</v>
      </c>
      <c r="H195" s="131" t="s">
        <v>170</v>
      </c>
      <c r="I195" s="131" t="s">
        <v>26</v>
      </c>
      <c r="J195" s="132">
        <v>20</v>
      </c>
      <c r="K195" s="133">
        <v>2600000</v>
      </c>
      <c r="L195" s="133">
        <v>52000</v>
      </c>
      <c r="M195" s="16">
        <f t="shared" si="12"/>
        <v>52000</v>
      </c>
      <c r="N195" s="16">
        <f t="shared" si="13"/>
        <v>0</v>
      </c>
      <c r="O195" s="114"/>
      <c r="P195" s="114"/>
      <c r="Q195" s="114"/>
      <c r="R195" s="114"/>
      <c r="S195" s="114"/>
      <c r="T195" s="17"/>
    </row>
    <row r="196" spans="1:249" s="2" customFormat="1" ht="31.5" outlineLevel="1" x14ac:dyDescent="0.25">
      <c r="A196" s="45">
        <v>3</v>
      </c>
      <c r="B196" s="130" t="s">
        <v>7</v>
      </c>
      <c r="C196" s="131" t="s">
        <v>480</v>
      </c>
      <c r="D196" s="131" t="s">
        <v>139</v>
      </c>
      <c r="E196" s="131" t="s">
        <v>478</v>
      </c>
      <c r="F196" s="131" t="s">
        <v>482</v>
      </c>
      <c r="G196" s="131" t="s">
        <v>169</v>
      </c>
      <c r="H196" s="131" t="s">
        <v>170</v>
      </c>
      <c r="I196" s="131" t="s">
        <v>26</v>
      </c>
      <c r="J196" s="132">
        <v>5</v>
      </c>
      <c r="K196" s="133">
        <v>3000000</v>
      </c>
      <c r="L196" s="133">
        <v>15000</v>
      </c>
      <c r="M196" s="16">
        <f t="shared" si="12"/>
        <v>15000</v>
      </c>
      <c r="N196" s="16">
        <f t="shared" si="13"/>
        <v>0</v>
      </c>
      <c r="O196" s="114"/>
      <c r="P196" s="114"/>
      <c r="Q196" s="114"/>
      <c r="R196" s="114"/>
      <c r="S196" s="114"/>
      <c r="T196" s="17"/>
    </row>
    <row r="197" spans="1:249" s="2" customFormat="1" ht="31.5" outlineLevel="1" x14ac:dyDescent="0.25">
      <c r="A197" s="45">
        <v>4</v>
      </c>
      <c r="B197" s="130" t="s">
        <v>7</v>
      </c>
      <c r="C197" s="131" t="s">
        <v>480</v>
      </c>
      <c r="D197" s="131" t="s">
        <v>139</v>
      </c>
      <c r="E197" s="131" t="s">
        <v>478</v>
      </c>
      <c r="F197" s="131" t="s">
        <v>483</v>
      </c>
      <c r="G197" s="131" t="s">
        <v>169</v>
      </c>
      <c r="H197" s="131" t="s">
        <v>170</v>
      </c>
      <c r="I197" s="131" t="s">
        <v>26</v>
      </c>
      <c r="J197" s="132">
        <v>7</v>
      </c>
      <c r="K197" s="133">
        <v>2700000</v>
      </c>
      <c r="L197" s="133">
        <v>18900</v>
      </c>
      <c r="M197" s="16">
        <f t="shared" si="12"/>
        <v>18900</v>
      </c>
      <c r="N197" s="16">
        <f t="shared" si="13"/>
        <v>0</v>
      </c>
      <c r="O197" s="114"/>
      <c r="P197" s="114"/>
      <c r="Q197" s="114"/>
      <c r="R197" s="114"/>
      <c r="S197" s="114"/>
      <c r="T197" s="17"/>
    </row>
    <row r="198" spans="1:249" s="2" customFormat="1" outlineLevel="1" x14ac:dyDescent="0.25">
      <c r="A198" s="134">
        <v>5</v>
      </c>
      <c r="B198" s="130" t="s">
        <v>8</v>
      </c>
      <c r="C198" s="131" t="s">
        <v>484</v>
      </c>
      <c r="D198" s="131" t="s">
        <v>139</v>
      </c>
      <c r="E198" s="131" t="s">
        <v>83</v>
      </c>
      <c r="F198" s="135" t="s">
        <v>485</v>
      </c>
      <c r="G198" s="131" t="s">
        <v>114</v>
      </c>
      <c r="H198" s="136">
        <v>302123328</v>
      </c>
      <c r="I198" s="131" t="s">
        <v>486</v>
      </c>
      <c r="J198" s="132">
        <v>34</v>
      </c>
      <c r="K198" s="133">
        <v>8800000.0099999998</v>
      </c>
      <c r="L198" s="137">
        <v>299200.00099999999</v>
      </c>
      <c r="M198" s="16">
        <f t="shared" si="12"/>
        <v>299200.00033999997</v>
      </c>
      <c r="N198" s="16">
        <f t="shared" si="13"/>
        <v>6.6000001970678568E-4</v>
      </c>
      <c r="O198" s="114"/>
      <c r="P198" s="114"/>
      <c r="Q198" s="114"/>
      <c r="R198" s="114"/>
      <c r="S198" s="114"/>
      <c r="T198" s="17"/>
    </row>
    <row r="199" spans="1:249" s="2" customFormat="1" ht="15.75" customHeight="1" outlineLevel="1" x14ac:dyDescent="0.25">
      <c r="A199" s="45">
        <v>6</v>
      </c>
      <c r="B199" s="130" t="s">
        <v>8</v>
      </c>
      <c r="C199" s="131" t="s">
        <v>487</v>
      </c>
      <c r="D199" s="131" t="s">
        <v>139</v>
      </c>
      <c r="E199" s="131" t="s">
        <v>488</v>
      </c>
      <c r="F199" s="135" t="s">
        <v>489</v>
      </c>
      <c r="G199" s="131" t="s">
        <v>123</v>
      </c>
      <c r="H199" s="136">
        <v>305100299</v>
      </c>
      <c r="I199" s="131" t="s">
        <v>26</v>
      </c>
      <c r="J199" s="132">
        <v>10</v>
      </c>
      <c r="K199" s="133">
        <v>5790000</v>
      </c>
      <c r="L199" s="137">
        <v>57900</v>
      </c>
      <c r="M199" s="16">
        <f t="shared" si="12"/>
        <v>57900</v>
      </c>
      <c r="N199" s="16">
        <f t="shared" si="13"/>
        <v>0</v>
      </c>
      <c r="O199" s="114"/>
      <c r="P199" s="114"/>
      <c r="Q199" s="114"/>
      <c r="R199" s="114"/>
      <c r="S199" s="114"/>
      <c r="T199" s="17"/>
    </row>
    <row r="200" spans="1:249" s="2" customFormat="1" ht="31.5" outlineLevel="1" x14ac:dyDescent="0.25">
      <c r="A200" s="45">
        <v>7</v>
      </c>
      <c r="B200" s="130" t="s">
        <v>8</v>
      </c>
      <c r="C200" s="131" t="s">
        <v>487</v>
      </c>
      <c r="D200" s="131" t="s">
        <v>139</v>
      </c>
      <c r="E200" s="131" t="s">
        <v>488</v>
      </c>
      <c r="F200" s="135" t="s">
        <v>489</v>
      </c>
      <c r="G200" s="131" t="s">
        <v>123</v>
      </c>
      <c r="H200" s="136">
        <v>305100299</v>
      </c>
      <c r="I200" s="131" t="s">
        <v>26</v>
      </c>
      <c r="J200" s="132">
        <v>12</v>
      </c>
      <c r="K200" s="133">
        <v>5835000</v>
      </c>
      <c r="L200" s="137">
        <v>70020</v>
      </c>
      <c r="M200" s="16">
        <f t="shared" si="12"/>
        <v>70020</v>
      </c>
      <c r="N200" s="16">
        <f t="shared" si="13"/>
        <v>0</v>
      </c>
      <c r="O200" s="114"/>
      <c r="P200" s="114"/>
      <c r="Q200" s="114"/>
      <c r="R200" s="114"/>
      <c r="S200" s="114"/>
      <c r="T200" s="17"/>
    </row>
    <row r="201" spans="1:249" s="2" customFormat="1" ht="31.5" outlineLevel="1" x14ac:dyDescent="0.25">
      <c r="A201" s="134">
        <v>8</v>
      </c>
      <c r="B201" s="130" t="s">
        <v>8</v>
      </c>
      <c r="C201" s="131" t="s">
        <v>490</v>
      </c>
      <c r="D201" s="131" t="s">
        <v>139</v>
      </c>
      <c r="E201" s="131" t="s">
        <v>488</v>
      </c>
      <c r="F201" s="135" t="s">
        <v>491</v>
      </c>
      <c r="G201" s="131" t="s">
        <v>492</v>
      </c>
      <c r="H201" s="136">
        <v>305242709</v>
      </c>
      <c r="I201" s="131" t="s">
        <v>26</v>
      </c>
      <c r="J201" s="132">
        <v>16</v>
      </c>
      <c r="K201" s="133">
        <v>6000000</v>
      </c>
      <c r="L201" s="137">
        <v>96000</v>
      </c>
      <c r="M201" s="16">
        <f t="shared" si="12"/>
        <v>96000</v>
      </c>
      <c r="N201" s="16">
        <f t="shared" si="13"/>
        <v>0</v>
      </c>
      <c r="O201" s="114"/>
      <c r="P201" s="114"/>
      <c r="Q201" s="114"/>
      <c r="R201" s="114"/>
      <c r="S201" s="114"/>
      <c r="T201" s="17"/>
    </row>
    <row r="202" spans="1:249" s="2" customFormat="1" ht="31.5" outlineLevel="1" x14ac:dyDescent="0.25">
      <c r="A202" s="45">
        <v>9</v>
      </c>
      <c r="B202" s="130" t="s">
        <v>8</v>
      </c>
      <c r="C202" s="131" t="s">
        <v>490</v>
      </c>
      <c r="D202" s="131" t="s">
        <v>139</v>
      </c>
      <c r="E202" s="131" t="s">
        <v>488</v>
      </c>
      <c r="F202" s="135" t="s">
        <v>493</v>
      </c>
      <c r="G202" s="131" t="s">
        <v>492</v>
      </c>
      <c r="H202" s="136">
        <v>305242709</v>
      </c>
      <c r="I202" s="131" t="s">
        <v>26</v>
      </c>
      <c r="J202" s="132">
        <v>16</v>
      </c>
      <c r="K202" s="133">
        <v>3700000</v>
      </c>
      <c r="L202" s="137">
        <v>59200</v>
      </c>
      <c r="M202" s="16">
        <f t="shared" si="12"/>
        <v>59200</v>
      </c>
      <c r="N202" s="16">
        <f t="shared" si="13"/>
        <v>0</v>
      </c>
      <c r="O202" s="114"/>
      <c r="P202" s="114"/>
      <c r="Q202" s="114"/>
      <c r="R202" s="114"/>
      <c r="S202" s="114"/>
      <c r="T202" s="17"/>
    </row>
    <row r="203" spans="1:249" s="2" customFormat="1" ht="31.5" outlineLevel="1" x14ac:dyDescent="0.25">
      <c r="A203" s="45">
        <v>10</v>
      </c>
      <c r="B203" s="130" t="s">
        <v>8</v>
      </c>
      <c r="C203" s="131" t="s">
        <v>494</v>
      </c>
      <c r="D203" s="131" t="s">
        <v>139</v>
      </c>
      <c r="E203" s="131" t="s">
        <v>488</v>
      </c>
      <c r="F203" s="135" t="s">
        <v>495</v>
      </c>
      <c r="G203" s="131" t="s">
        <v>142</v>
      </c>
      <c r="H203" s="136">
        <v>311014459</v>
      </c>
      <c r="I203" s="131" t="s">
        <v>26</v>
      </c>
      <c r="J203" s="132">
        <v>1</v>
      </c>
      <c r="K203" s="133">
        <v>13573000</v>
      </c>
      <c r="L203" s="137">
        <v>13573</v>
      </c>
      <c r="M203" s="16">
        <f t="shared" si="12"/>
        <v>13573</v>
      </c>
      <c r="N203" s="16">
        <f t="shared" si="13"/>
        <v>0</v>
      </c>
      <c r="O203" s="114"/>
      <c r="P203" s="114"/>
      <c r="Q203" s="114"/>
      <c r="R203" s="114"/>
      <c r="S203" s="114"/>
      <c r="T203" s="17"/>
    </row>
    <row r="204" spans="1:249" s="2" customFormat="1" outlineLevel="1" x14ac:dyDescent="0.25">
      <c r="A204" s="134">
        <v>11</v>
      </c>
      <c r="B204" s="130" t="s">
        <v>8</v>
      </c>
      <c r="C204" s="131" t="s">
        <v>27</v>
      </c>
      <c r="D204" s="131" t="s">
        <v>139</v>
      </c>
      <c r="E204" s="131" t="s">
        <v>488</v>
      </c>
      <c r="F204" s="135" t="s">
        <v>496</v>
      </c>
      <c r="G204" s="131" t="s">
        <v>163</v>
      </c>
      <c r="H204" s="136">
        <v>309843749</v>
      </c>
      <c r="I204" s="131" t="s">
        <v>26</v>
      </c>
      <c r="J204" s="132">
        <v>5</v>
      </c>
      <c r="K204" s="133">
        <v>12500000</v>
      </c>
      <c r="L204" s="137">
        <v>62500</v>
      </c>
      <c r="M204" s="16">
        <f t="shared" si="12"/>
        <v>62500</v>
      </c>
      <c r="N204" s="16">
        <f t="shared" si="13"/>
        <v>0</v>
      </c>
      <c r="O204" s="114"/>
      <c r="P204" s="114"/>
      <c r="Q204" s="114"/>
      <c r="R204" s="114"/>
      <c r="S204" s="114"/>
      <c r="T204" s="17"/>
    </row>
    <row r="205" spans="1:249" s="2" customFormat="1" ht="31.5" outlineLevel="1" x14ac:dyDescent="0.25">
      <c r="A205" s="45">
        <v>12</v>
      </c>
      <c r="B205" s="130" t="s">
        <v>8</v>
      </c>
      <c r="C205" s="131" t="s">
        <v>487</v>
      </c>
      <c r="D205" s="131" t="s">
        <v>497</v>
      </c>
      <c r="E205" s="131" t="s">
        <v>488</v>
      </c>
      <c r="F205" s="135" t="s">
        <v>498</v>
      </c>
      <c r="G205" s="131" t="s">
        <v>499</v>
      </c>
      <c r="H205" s="136">
        <v>304228179</v>
      </c>
      <c r="I205" s="131" t="s">
        <v>26</v>
      </c>
      <c r="J205" s="132">
        <v>13</v>
      </c>
      <c r="K205" s="133">
        <v>6500000</v>
      </c>
      <c r="L205" s="137">
        <v>84500</v>
      </c>
      <c r="M205" s="16">
        <f t="shared" si="12"/>
        <v>84500</v>
      </c>
      <c r="N205" s="16">
        <f t="shared" si="13"/>
        <v>0</v>
      </c>
      <c r="O205" s="114"/>
      <c r="P205" s="114"/>
      <c r="Q205" s="114"/>
      <c r="R205" s="114"/>
      <c r="S205" s="114"/>
      <c r="T205" s="17"/>
    </row>
    <row r="206" spans="1:249" s="2" customFormat="1" ht="47.25" outlineLevel="1" x14ac:dyDescent="0.25">
      <c r="A206" s="45">
        <v>13</v>
      </c>
      <c r="B206" s="130" t="s">
        <v>8</v>
      </c>
      <c r="C206" s="131" t="s">
        <v>500</v>
      </c>
      <c r="D206" s="131" t="s">
        <v>497</v>
      </c>
      <c r="E206" s="131" t="s">
        <v>488</v>
      </c>
      <c r="F206" s="135" t="s">
        <v>501</v>
      </c>
      <c r="G206" s="131" t="s">
        <v>502</v>
      </c>
      <c r="H206" s="136">
        <v>307998407</v>
      </c>
      <c r="I206" s="131" t="s">
        <v>26</v>
      </c>
      <c r="J206" s="132">
        <v>1</v>
      </c>
      <c r="K206" s="133">
        <v>8000000</v>
      </c>
      <c r="L206" s="137">
        <v>8000</v>
      </c>
      <c r="M206" s="16">
        <f t="shared" si="12"/>
        <v>8000</v>
      </c>
      <c r="N206" s="16">
        <f t="shared" si="13"/>
        <v>0</v>
      </c>
      <c r="O206" s="114"/>
      <c r="P206" s="114"/>
      <c r="Q206" s="114"/>
      <c r="R206" s="114"/>
      <c r="S206" s="114"/>
      <c r="T206" s="17"/>
    </row>
    <row r="207" spans="1:249" s="2" customFormat="1" ht="31.5" outlineLevel="1" x14ac:dyDescent="0.25">
      <c r="A207" s="134">
        <v>14</v>
      </c>
      <c r="B207" s="130" t="s">
        <v>8</v>
      </c>
      <c r="C207" s="131" t="s">
        <v>503</v>
      </c>
      <c r="D207" s="131" t="s">
        <v>497</v>
      </c>
      <c r="E207" s="131" t="s">
        <v>504</v>
      </c>
      <c r="F207" s="135"/>
      <c r="G207" s="131" t="s">
        <v>505</v>
      </c>
      <c r="H207" s="136">
        <v>305242709</v>
      </c>
      <c r="I207" s="131" t="s">
        <v>26</v>
      </c>
      <c r="J207" s="132">
        <v>1</v>
      </c>
      <c r="K207" s="133">
        <v>7000000</v>
      </c>
      <c r="L207" s="137">
        <v>7000</v>
      </c>
      <c r="M207" s="16">
        <f t="shared" si="12"/>
        <v>7000</v>
      </c>
      <c r="N207" s="16">
        <f t="shared" si="13"/>
        <v>0</v>
      </c>
      <c r="O207" s="114"/>
      <c r="P207" s="114"/>
      <c r="Q207" s="114"/>
      <c r="R207" s="114"/>
      <c r="S207" s="114"/>
      <c r="T207" s="17"/>
    </row>
    <row r="208" spans="1:249" s="2" customFormat="1" outlineLevel="1" x14ac:dyDescent="0.25">
      <c r="A208" s="45">
        <v>15</v>
      </c>
      <c r="B208" s="130" t="s">
        <v>8</v>
      </c>
      <c r="C208" s="131" t="s">
        <v>484</v>
      </c>
      <c r="D208" s="131" t="s">
        <v>497</v>
      </c>
      <c r="E208" s="131" t="s">
        <v>83</v>
      </c>
      <c r="F208" s="135" t="s">
        <v>506</v>
      </c>
      <c r="G208" s="131" t="s">
        <v>114</v>
      </c>
      <c r="H208" s="136">
        <v>302123328</v>
      </c>
      <c r="I208" s="131" t="s">
        <v>507</v>
      </c>
      <c r="J208" s="132">
        <v>2</v>
      </c>
      <c r="K208" s="133">
        <v>8800000.0099999998</v>
      </c>
      <c r="L208" s="137">
        <v>17600</v>
      </c>
      <c r="M208" s="16">
        <f t="shared" si="12"/>
        <v>17600.000019999999</v>
      </c>
      <c r="N208" s="16">
        <f t="shared" si="13"/>
        <v>-1.9999999494757503E-5</v>
      </c>
      <c r="O208" s="114"/>
      <c r="P208" s="114"/>
      <c r="Q208" s="114"/>
      <c r="R208" s="114"/>
      <c r="S208" s="114"/>
      <c r="T208" s="17"/>
    </row>
    <row r="209" spans="1:20" s="2" customFormat="1" ht="31.5" outlineLevel="1" x14ac:dyDescent="0.25">
      <c r="A209" s="45">
        <v>16</v>
      </c>
      <c r="B209" s="130" t="s">
        <v>8</v>
      </c>
      <c r="C209" s="131" t="s">
        <v>508</v>
      </c>
      <c r="D209" s="131" t="s">
        <v>260</v>
      </c>
      <c r="E209" s="131" t="s">
        <v>83</v>
      </c>
      <c r="F209" s="135" t="s">
        <v>509</v>
      </c>
      <c r="G209" s="131" t="s">
        <v>510</v>
      </c>
      <c r="H209" s="135" t="s">
        <v>511</v>
      </c>
      <c r="I209" s="131" t="s">
        <v>26</v>
      </c>
      <c r="J209" s="132">
        <v>1</v>
      </c>
      <c r="K209" s="133">
        <v>2550000</v>
      </c>
      <c r="L209" s="137">
        <v>2550</v>
      </c>
      <c r="M209" s="16">
        <f t="shared" si="12"/>
        <v>2550</v>
      </c>
      <c r="N209" s="16">
        <f t="shared" si="13"/>
        <v>0</v>
      </c>
      <c r="O209" s="114"/>
      <c r="P209" s="114"/>
      <c r="Q209" s="114"/>
      <c r="R209" s="114"/>
      <c r="S209" s="114"/>
      <c r="T209" s="17"/>
    </row>
    <row r="210" spans="1:20" s="2" customFormat="1" x14ac:dyDescent="0.25">
      <c r="A210" s="32">
        <f>MAX(A194:A209)</f>
        <v>16</v>
      </c>
      <c r="B210" s="33" t="s">
        <v>80</v>
      </c>
      <c r="C210" s="34"/>
      <c r="D210" s="34"/>
      <c r="E210" s="34"/>
      <c r="F210" s="35"/>
      <c r="G210" s="34"/>
      <c r="H210" s="36"/>
      <c r="I210" s="34"/>
      <c r="J210" s="50"/>
      <c r="K210" s="37">
        <f>+SUM(K194:K209)</f>
        <v>105898000.02</v>
      </c>
      <c r="L210" s="37">
        <f>+SUM(L194:L209)</f>
        <v>949443.00099999993</v>
      </c>
      <c r="M210" s="16"/>
      <c r="N210" s="16"/>
      <c r="O210" s="17"/>
      <c r="P210" s="17"/>
      <c r="Q210" s="17"/>
      <c r="R210" s="17"/>
    </row>
    <row r="211" spans="1:20" s="2" customFormat="1" x14ac:dyDescent="0.25">
      <c r="A211" s="11">
        <v>12</v>
      </c>
      <c r="B211" s="13" t="s">
        <v>512</v>
      </c>
      <c r="C211" s="14"/>
      <c r="D211" s="14"/>
      <c r="E211" s="14"/>
      <c r="F211" s="15"/>
      <c r="G211" s="14"/>
      <c r="H211" s="38"/>
      <c r="I211" s="14"/>
      <c r="J211" s="11"/>
      <c r="K211" s="39"/>
      <c r="L211" s="39"/>
      <c r="M211" s="16"/>
      <c r="N211" s="16"/>
      <c r="O211" s="17"/>
      <c r="P211" s="17"/>
      <c r="Q211" s="17"/>
      <c r="R211" s="17"/>
    </row>
    <row r="212" spans="1:20" s="2" customFormat="1" ht="31.5" outlineLevel="1" x14ac:dyDescent="0.25">
      <c r="A212" s="45">
        <v>1</v>
      </c>
      <c r="B212" s="91" t="s">
        <v>7</v>
      </c>
      <c r="C212" s="138" t="s">
        <v>88</v>
      </c>
      <c r="D212" s="64" t="s">
        <v>139</v>
      </c>
      <c r="E212" s="139" t="s">
        <v>513</v>
      </c>
      <c r="F212" s="140" t="s">
        <v>514</v>
      </c>
      <c r="G212" s="138" t="s">
        <v>515</v>
      </c>
      <c r="H212" s="93">
        <v>302606097</v>
      </c>
      <c r="I212" s="138" t="s">
        <v>516</v>
      </c>
      <c r="J212" s="138">
        <v>10</v>
      </c>
      <c r="K212" s="59">
        <v>2600000</v>
      </c>
      <c r="L212" s="141">
        <v>26000</v>
      </c>
      <c r="M212" s="16">
        <f t="shared" si="12"/>
        <v>26000</v>
      </c>
      <c r="N212" s="16">
        <f t="shared" si="13"/>
        <v>0</v>
      </c>
      <c r="O212" s="17"/>
      <c r="P212" s="17"/>
      <c r="Q212" s="17"/>
      <c r="R212" s="17"/>
    </row>
    <row r="213" spans="1:20" s="2" customFormat="1" ht="31.5" outlineLevel="1" x14ac:dyDescent="0.25">
      <c r="A213" s="45">
        <v>2</v>
      </c>
      <c r="B213" s="91" t="s">
        <v>7</v>
      </c>
      <c r="C213" s="138" t="s">
        <v>20</v>
      </c>
      <c r="D213" s="64" t="s">
        <v>497</v>
      </c>
      <c r="E213" s="139" t="s">
        <v>513</v>
      </c>
      <c r="F213" s="140" t="s">
        <v>517</v>
      </c>
      <c r="G213" s="138" t="s">
        <v>163</v>
      </c>
      <c r="H213" s="77" t="s">
        <v>164</v>
      </c>
      <c r="I213" s="138" t="s">
        <v>516</v>
      </c>
      <c r="J213" s="138">
        <v>6</v>
      </c>
      <c r="K213" s="59">
        <v>8871000</v>
      </c>
      <c r="L213" s="141">
        <v>53226</v>
      </c>
      <c r="M213" s="16">
        <f t="shared" si="12"/>
        <v>53226</v>
      </c>
      <c r="N213" s="16">
        <f t="shared" si="13"/>
        <v>0</v>
      </c>
      <c r="O213" s="17"/>
      <c r="P213" s="17"/>
      <c r="Q213" s="17"/>
      <c r="R213" s="17"/>
    </row>
    <row r="214" spans="1:20" s="2" customFormat="1" ht="31.5" outlineLevel="1" x14ac:dyDescent="0.25">
      <c r="A214" s="45">
        <v>3</v>
      </c>
      <c r="B214" s="91" t="s">
        <v>7</v>
      </c>
      <c r="C214" s="64" t="s">
        <v>88</v>
      </c>
      <c r="D214" s="64" t="s">
        <v>497</v>
      </c>
      <c r="E214" s="54" t="s">
        <v>513</v>
      </c>
      <c r="F214" s="64" t="s">
        <v>518</v>
      </c>
      <c r="G214" s="54" t="s">
        <v>515</v>
      </c>
      <c r="H214" s="77" t="s">
        <v>170</v>
      </c>
      <c r="I214" s="54" t="s">
        <v>516</v>
      </c>
      <c r="J214" s="64">
        <v>15</v>
      </c>
      <c r="K214" s="59">
        <v>2600000</v>
      </c>
      <c r="L214" s="141">
        <v>39000</v>
      </c>
      <c r="M214" s="16">
        <f t="shared" si="12"/>
        <v>39000</v>
      </c>
      <c r="N214" s="16">
        <f t="shared" si="13"/>
        <v>0</v>
      </c>
      <c r="O214" s="17"/>
      <c r="P214" s="17"/>
      <c r="Q214" s="17"/>
      <c r="R214" s="17"/>
    </row>
    <row r="215" spans="1:20" s="2" customFormat="1" ht="47.25" outlineLevel="1" x14ac:dyDescent="0.25">
      <c r="A215" s="45">
        <v>4</v>
      </c>
      <c r="B215" s="91" t="s">
        <v>8</v>
      </c>
      <c r="C215" s="138" t="s">
        <v>27</v>
      </c>
      <c r="D215" s="64" t="s">
        <v>139</v>
      </c>
      <c r="E215" s="139" t="s">
        <v>83</v>
      </c>
      <c r="F215" s="142" t="s">
        <v>519</v>
      </c>
      <c r="G215" s="98" t="s">
        <v>520</v>
      </c>
      <c r="H215" s="77" t="s">
        <v>521</v>
      </c>
      <c r="I215" s="138" t="s">
        <v>26</v>
      </c>
      <c r="J215" s="138">
        <v>9</v>
      </c>
      <c r="K215" s="59">
        <f t="shared" ref="K215:K228" si="16">(+L215/J215)*1000</f>
        <v>9300000</v>
      </c>
      <c r="L215" s="141">
        <v>83700</v>
      </c>
      <c r="M215" s="16">
        <f t="shared" si="12"/>
        <v>83700</v>
      </c>
      <c r="N215" s="16">
        <f t="shared" si="13"/>
        <v>0</v>
      </c>
      <c r="O215" s="17"/>
      <c r="P215" s="17"/>
      <c r="Q215" s="17"/>
      <c r="R215" s="17"/>
    </row>
    <row r="216" spans="1:20" s="2" customFormat="1" ht="31.5" outlineLevel="1" x14ac:dyDescent="0.25">
      <c r="A216" s="45">
        <v>5</v>
      </c>
      <c r="B216" s="91" t="s">
        <v>8</v>
      </c>
      <c r="C216" s="138" t="s">
        <v>31</v>
      </c>
      <c r="D216" s="64" t="s">
        <v>139</v>
      </c>
      <c r="E216" s="139" t="s">
        <v>83</v>
      </c>
      <c r="F216" s="142" t="s">
        <v>522</v>
      </c>
      <c r="G216" s="98" t="s">
        <v>427</v>
      </c>
      <c r="H216" s="77" t="s">
        <v>428</v>
      </c>
      <c r="I216" s="138" t="s">
        <v>26</v>
      </c>
      <c r="J216" s="138">
        <v>10</v>
      </c>
      <c r="K216" s="59">
        <f t="shared" si="16"/>
        <v>4038000</v>
      </c>
      <c r="L216" s="141">
        <v>40380</v>
      </c>
      <c r="M216" s="16">
        <f t="shared" si="12"/>
        <v>40380</v>
      </c>
      <c r="N216" s="16">
        <f t="shared" si="13"/>
        <v>0</v>
      </c>
      <c r="O216" s="17"/>
      <c r="P216" s="17"/>
      <c r="Q216" s="17"/>
      <c r="R216" s="17"/>
    </row>
    <row r="217" spans="1:20" s="2" customFormat="1" ht="31.5" outlineLevel="1" x14ac:dyDescent="0.25">
      <c r="A217" s="45">
        <v>6</v>
      </c>
      <c r="B217" s="91" t="s">
        <v>8</v>
      </c>
      <c r="C217" s="138" t="s">
        <v>31</v>
      </c>
      <c r="D217" s="64" t="s">
        <v>139</v>
      </c>
      <c r="E217" s="139" t="s">
        <v>523</v>
      </c>
      <c r="F217" s="142" t="s">
        <v>524</v>
      </c>
      <c r="G217" s="98" t="s">
        <v>525</v>
      </c>
      <c r="H217" s="77" t="s">
        <v>526</v>
      </c>
      <c r="I217" s="138" t="s">
        <v>26</v>
      </c>
      <c r="J217" s="138">
        <v>1</v>
      </c>
      <c r="K217" s="59">
        <f t="shared" si="16"/>
        <v>4355999.2</v>
      </c>
      <c r="L217" s="141">
        <v>4355.9992000000002</v>
      </c>
      <c r="M217" s="16">
        <f t="shared" si="12"/>
        <v>4355.9992000000002</v>
      </c>
      <c r="N217" s="16">
        <f t="shared" si="13"/>
        <v>0</v>
      </c>
      <c r="O217" s="17"/>
      <c r="P217" s="17"/>
      <c r="Q217" s="17"/>
      <c r="R217" s="17"/>
    </row>
    <row r="218" spans="1:20" s="2" customFormat="1" ht="31.5" outlineLevel="1" x14ac:dyDescent="0.25">
      <c r="A218" s="45">
        <v>7</v>
      </c>
      <c r="B218" s="91" t="s">
        <v>8</v>
      </c>
      <c r="C218" s="138" t="s">
        <v>31</v>
      </c>
      <c r="D218" s="64" t="s">
        <v>139</v>
      </c>
      <c r="E218" s="139" t="s">
        <v>83</v>
      </c>
      <c r="F218" s="142" t="s">
        <v>527</v>
      </c>
      <c r="G218" s="98" t="s">
        <v>60</v>
      </c>
      <c r="H218" s="77" t="s">
        <v>61</v>
      </c>
      <c r="I218" s="138" t="s">
        <v>26</v>
      </c>
      <c r="J218" s="138">
        <v>2</v>
      </c>
      <c r="K218" s="59">
        <f t="shared" si="16"/>
        <v>4577000</v>
      </c>
      <c r="L218" s="141">
        <v>9154</v>
      </c>
      <c r="M218" s="16">
        <f t="shared" si="12"/>
        <v>9154</v>
      </c>
      <c r="N218" s="16">
        <f t="shared" si="13"/>
        <v>0</v>
      </c>
      <c r="O218" s="17"/>
      <c r="P218" s="17"/>
      <c r="Q218" s="17"/>
      <c r="R218" s="17"/>
    </row>
    <row r="219" spans="1:20" s="2" customFormat="1" ht="31.5" outlineLevel="1" x14ac:dyDescent="0.25">
      <c r="A219" s="45">
        <v>8</v>
      </c>
      <c r="B219" s="91" t="s">
        <v>8</v>
      </c>
      <c r="C219" s="138" t="s">
        <v>31</v>
      </c>
      <c r="D219" s="64" t="s">
        <v>139</v>
      </c>
      <c r="E219" s="139" t="s">
        <v>83</v>
      </c>
      <c r="F219" s="142" t="s">
        <v>528</v>
      </c>
      <c r="G219" s="98" t="s">
        <v>437</v>
      </c>
      <c r="H219" s="77" t="s">
        <v>438</v>
      </c>
      <c r="I219" s="138" t="s">
        <v>26</v>
      </c>
      <c r="J219" s="138">
        <v>3</v>
      </c>
      <c r="K219" s="59">
        <f t="shared" si="16"/>
        <v>4889000</v>
      </c>
      <c r="L219" s="141">
        <v>14667</v>
      </c>
      <c r="M219" s="16">
        <f t="shared" si="12"/>
        <v>14667</v>
      </c>
      <c r="N219" s="16">
        <f t="shared" si="13"/>
        <v>0</v>
      </c>
      <c r="O219" s="17"/>
      <c r="P219" s="17"/>
      <c r="Q219" s="17"/>
      <c r="R219" s="17"/>
    </row>
    <row r="220" spans="1:20" s="2" customFormat="1" ht="31.5" outlineLevel="1" x14ac:dyDescent="0.25">
      <c r="A220" s="45">
        <v>9</v>
      </c>
      <c r="B220" s="91" t="s">
        <v>8</v>
      </c>
      <c r="C220" s="138" t="s">
        <v>31</v>
      </c>
      <c r="D220" s="64" t="s">
        <v>139</v>
      </c>
      <c r="E220" s="139" t="s">
        <v>83</v>
      </c>
      <c r="F220" s="142" t="s">
        <v>529</v>
      </c>
      <c r="G220" s="98" t="s">
        <v>530</v>
      </c>
      <c r="H220" s="77" t="s">
        <v>531</v>
      </c>
      <c r="I220" s="138" t="s">
        <v>26</v>
      </c>
      <c r="J220" s="138">
        <v>2</v>
      </c>
      <c r="K220" s="59">
        <f t="shared" si="16"/>
        <v>8350000</v>
      </c>
      <c r="L220" s="141">
        <v>16700</v>
      </c>
      <c r="M220" s="16">
        <f t="shared" si="12"/>
        <v>16700</v>
      </c>
      <c r="N220" s="16">
        <f t="shared" si="13"/>
        <v>0</v>
      </c>
      <c r="O220" s="17"/>
      <c r="P220" s="17"/>
      <c r="Q220" s="17"/>
      <c r="R220" s="17"/>
    </row>
    <row r="221" spans="1:20" s="2" customFormat="1" ht="31.5" outlineLevel="1" x14ac:dyDescent="0.25">
      <c r="A221" s="45">
        <v>10</v>
      </c>
      <c r="B221" s="91" t="s">
        <v>8</v>
      </c>
      <c r="C221" s="138" t="s">
        <v>31</v>
      </c>
      <c r="D221" s="64" t="s">
        <v>139</v>
      </c>
      <c r="E221" s="139" t="s">
        <v>83</v>
      </c>
      <c r="F221" s="142" t="s">
        <v>532</v>
      </c>
      <c r="G221" s="98" t="s">
        <v>60</v>
      </c>
      <c r="H221" s="77" t="s">
        <v>61</v>
      </c>
      <c r="I221" s="138" t="s">
        <v>26</v>
      </c>
      <c r="J221" s="138">
        <v>2</v>
      </c>
      <c r="K221" s="59">
        <f t="shared" si="16"/>
        <v>4617000</v>
      </c>
      <c r="L221" s="141">
        <v>9234</v>
      </c>
      <c r="M221" s="16">
        <f t="shared" si="12"/>
        <v>9234</v>
      </c>
      <c r="N221" s="16">
        <f t="shared" si="13"/>
        <v>0</v>
      </c>
      <c r="O221" s="17"/>
      <c r="P221" s="17"/>
      <c r="Q221" s="17"/>
      <c r="R221" s="17"/>
    </row>
    <row r="222" spans="1:20" s="2" customFormat="1" ht="31.5" outlineLevel="1" x14ac:dyDescent="0.25">
      <c r="A222" s="45">
        <v>11</v>
      </c>
      <c r="B222" s="91" t="s">
        <v>8</v>
      </c>
      <c r="C222" s="138" t="s">
        <v>20</v>
      </c>
      <c r="D222" s="64" t="s">
        <v>139</v>
      </c>
      <c r="E222" s="21" t="s">
        <v>83</v>
      </c>
      <c r="F222" s="142" t="s">
        <v>533</v>
      </c>
      <c r="G222" s="98" t="s">
        <v>53</v>
      </c>
      <c r="H222" s="77" t="s">
        <v>54</v>
      </c>
      <c r="I222" s="138" t="s">
        <v>26</v>
      </c>
      <c r="J222" s="138">
        <v>16</v>
      </c>
      <c r="K222" s="59">
        <f t="shared" si="16"/>
        <v>8345654</v>
      </c>
      <c r="L222" s="141">
        <v>133530.46400000001</v>
      </c>
      <c r="M222" s="16">
        <f t="shared" si="12"/>
        <v>133530.46400000001</v>
      </c>
      <c r="N222" s="16">
        <f t="shared" si="13"/>
        <v>0</v>
      </c>
      <c r="O222" s="17"/>
      <c r="P222" s="17"/>
      <c r="Q222" s="17"/>
      <c r="R222" s="17"/>
    </row>
    <row r="223" spans="1:20" s="2" customFormat="1" ht="31.5" outlineLevel="1" x14ac:dyDescent="0.25">
      <c r="A223" s="45">
        <v>12</v>
      </c>
      <c r="B223" s="91" t="s">
        <v>8</v>
      </c>
      <c r="C223" s="138" t="s">
        <v>534</v>
      </c>
      <c r="D223" s="64" t="s">
        <v>535</v>
      </c>
      <c r="E223" s="139" t="s">
        <v>523</v>
      </c>
      <c r="F223" s="142" t="s">
        <v>536</v>
      </c>
      <c r="G223" s="138" t="s">
        <v>239</v>
      </c>
      <c r="H223" s="77" t="s">
        <v>240</v>
      </c>
      <c r="I223" s="138" t="s">
        <v>304</v>
      </c>
      <c r="J223" s="138">
        <v>5</v>
      </c>
      <c r="K223" s="59">
        <f t="shared" si="16"/>
        <v>3500000</v>
      </c>
      <c r="L223" s="141">
        <v>17500</v>
      </c>
      <c r="M223" s="16">
        <f t="shared" si="12"/>
        <v>17500</v>
      </c>
      <c r="N223" s="16">
        <f t="shared" si="13"/>
        <v>0</v>
      </c>
      <c r="O223" s="17"/>
      <c r="P223" s="17"/>
      <c r="Q223" s="17"/>
      <c r="R223" s="17"/>
    </row>
    <row r="224" spans="1:20" s="2" customFormat="1" ht="31.5" outlineLevel="1" x14ac:dyDescent="0.25">
      <c r="A224" s="45">
        <v>13</v>
      </c>
      <c r="B224" s="91" t="s">
        <v>8</v>
      </c>
      <c r="C224" s="138" t="s">
        <v>31</v>
      </c>
      <c r="D224" s="64" t="s">
        <v>535</v>
      </c>
      <c r="E224" s="139" t="s">
        <v>83</v>
      </c>
      <c r="F224" s="143" t="s">
        <v>537</v>
      </c>
      <c r="G224" s="138" t="s">
        <v>33</v>
      </c>
      <c r="H224" s="77" t="s">
        <v>34</v>
      </c>
      <c r="I224" s="138" t="s">
        <v>26</v>
      </c>
      <c r="J224" s="138">
        <v>7</v>
      </c>
      <c r="K224" s="59">
        <f t="shared" si="16"/>
        <v>4565557.1428571427</v>
      </c>
      <c r="L224" s="141">
        <v>31958.9</v>
      </c>
      <c r="M224" s="16">
        <f t="shared" si="12"/>
        <v>31958.9</v>
      </c>
      <c r="N224" s="16">
        <f t="shared" si="13"/>
        <v>0</v>
      </c>
      <c r="O224" s="17"/>
      <c r="P224" s="17"/>
      <c r="Q224" s="17"/>
      <c r="R224" s="17"/>
    </row>
    <row r="225" spans="1:43" s="2" customFormat="1" ht="31.5" outlineLevel="1" x14ac:dyDescent="0.25">
      <c r="A225" s="45">
        <v>14</v>
      </c>
      <c r="B225" s="91"/>
      <c r="C225" s="138" t="s">
        <v>538</v>
      </c>
      <c r="D225" s="64" t="s">
        <v>535</v>
      </c>
      <c r="E225" s="139" t="s">
        <v>523</v>
      </c>
      <c r="F225" s="143" t="s">
        <v>539</v>
      </c>
      <c r="G225" s="138" t="s">
        <v>65</v>
      </c>
      <c r="H225" s="77" t="s">
        <v>66</v>
      </c>
      <c r="I225" s="138" t="s">
        <v>26</v>
      </c>
      <c r="J225" s="138">
        <v>7</v>
      </c>
      <c r="K225" s="59">
        <f t="shared" si="16"/>
        <v>1800000</v>
      </c>
      <c r="L225" s="141">
        <v>12600</v>
      </c>
      <c r="M225" s="16">
        <f t="shared" si="12"/>
        <v>12600</v>
      </c>
      <c r="N225" s="16">
        <f t="shared" si="13"/>
        <v>0</v>
      </c>
      <c r="O225" s="17"/>
      <c r="P225" s="17"/>
      <c r="Q225" s="17"/>
      <c r="R225" s="17"/>
    </row>
    <row r="226" spans="1:43" s="2" customFormat="1" ht="31.5" outlineLevel="1" x14ac:dyDescent="0.25">
      <c r="A226" s="45">
        <v>15</v>
      </c>
      <c r="B226" s="91" t="s">
        <v>8</v>
      </c>
      <c r="C226" s="138" t="s">
        <v>100</v>
      </c>
      <c r="D226" s="64" t="s">
        <v>535</v>
      </c>
      <c r="E226" s="139" t="s">
        <v>83</v>
      </c>
      <c r="F226" s="143" t="s">
        <v>540</v>
      </c>
      <c r="G226" s="138" t="s">
        <v>311</v>
      </c>
      <c r="H226" s="77" t="s">
        <v>541</v>
      </c>
      <c r="I226" s="138" t="s">
        <v>26</v>
      </c>
      <c r="J226" s="138">
        <v>7</v>
      </c>
      <c r="K226" s="59">
        <f t="shared" si="16"/>
        <v>1340000</v>
      </c>
      <c r="L226" s="141">
        <v>9380</v>
      </c>
      <c r="M226" s="16">
        <f t="shared" si="12"/>
        <v>9380</v>
      </c>
      <c r="N226" s="16">
        <f t="shared" si="13"/>
        <v>0</v>
      </c>
      <c r="O226" s="17"/>
      <c r="P226" s="17"/>
      <c r="Q226" s="17"/>
      <c r="R226" s="17"/>
    </row>
    <row r="227" spans="1:43" s="2" customFormat="1" ht="31.5" outlineLevel="1" x14ac:dyDescent="0.25">
      <c r="A227" s="45">
        <v>16</v>
      </c>
      <c r="B227" s="91" t="s">
        <v>8</v>
      </c>
      <c r="C227" s="138" t="s">
        <v>91</v>
      </c>
      <c r="D227" s="64" t="s">
        <v>139</v>
      </c>
      <c r="E227" s="54" t="s">
        <v>83</v>
      </c>
      <c r="F227" s="144" t="s">
        <v>542</v>
      </c>
      <c r="G227" s="54" t="s">
        <v>543</v>
      </c>
      <c r="H227" s="77" t="s">
        <v>544</v>
      </c>
      <c r="I227" s="54" t="s">
        <v>26</v>
      </c>
      <c r="J227" s="76">
        <v>20</v>
      </c>
      <c r="K227" s="59">
        <f t="shared" si="16"/>
        <v>185000</v>
      </c>
      <c r="L227" s="141">
        <v>3700</v>
      </c>
      <c r="M227" s="16">
        <f t="shared" si="12"/>
        <v>3700</v>
      </c>
      <c r="N227" s="16">
        <f t="shared" si="13"/>
        <v>0</v>
      </c>
      <c r="O227" s="17"/>
      <c r="P227" s="17"/>
      <c r="Q227" s="17"/>
      <c r="R227" s="17"/>
    </row>
    <row r="228" spans="1:43" s="2" customFormat="1" ht="31.5" outlineLevel="1" x14ac:dyDescent="0.25">
      <c r="A228" s="45">
        <v>17</v>
      </c>
      <c r="B228" s="91" t="s">
        <v>8</v>
      </c>
      <c r="C228" s="138" t="s">
        <v>27</v>
      </c>
      <c r="D228" s="64" t="s">
        <v>139</v>
      </c>
      <c r="E228" s="54" t="s">
        <v>83</v>
      </c>
      <c r="F228" s="144" t="s">
        <v>545</v>
      </c>
      <c r="G228" s="98" t="s">
        <v>53</v>
      </c>
      <c r="H228" s="77" t="s">
        <v>54</v>
      </c>
      <c r="I228" s="54" t="s">
        <v>26</v>
      </c>
      <c r="J228" s="76">
        <v>2</v>
      </c>
      <c r="K228" s="59">
        <f t="shared" si="16"/>
        <v>9400000</v>
      </c>
      <c r="L228" s="141">
        <v>18800</v>
      </c>
      <c r="M228" s="16">
        <f t="shared" si="12"/>
        <v>18800</v>
      </c>
      <c r="N228" s="16">
        <f t="shared" si="13"/>
        <v>0</v>
      </c>
      <c r="O228" s="17"/>
      <c r="P228" s="17"/>
      <c r="Q228" s="17"/>
      <c r="R228" s="17"/>
    </row>
    <row r="229" spans="1:43" s="2" customFormat="1" x14ac:dyDescent="0.25">
      <c r="A229" s="32">
        <f>MAX(A212:A228)</f>
        <v>17</v>
      </c>
      <c r="B229" s="33" t="s">
        <v>80</v>
      </c>
      <c r="C229" s="34"/>
      <c r="D229" s="34"/>
      <c r="E229" s="34"/>
      <c r="F229" s="35"/>
      <c r="G229" s="34"/>
      <c r="H229" s="36"/>
      <c r="I229" s="34"/>
      <c r="J229" s="32"/>
      <c r="K229" s="37">
        <f>SUM(K212:K228)</f>
        <v>83334210.342857152</v>
      </c>
      <c r="L229" s="37">
        <f>SUM(L212:L228)</f>
        <v>523886.36320000002</v>
      </c>
      <c r="M229" s="16"/>
      <c r="N229" s="16"/>
      <c r="O229" s="17"/>
      <c r="P229" s="17"/>
      <c r="Q229" s="17"/>
      <c r="R229" s="17"/>
    </row>
    <row r="230" spans="1:43" s="2" customFormat="1" x14ac:dyDescent="0.25">
      <c r="A230" s="11">
        <v>13</v>
      </c>
      <c r="B230" s="13" t="s">
        <v>546</v>
      </c>
      <c r="C230" s="14"/>
      <c r="D230" s="14"/>
      <c r="E230" s="14"/>
      <c r="F230" s="14"/>
      <c r="G230" s="14"/>
      <c r="H230" s="38"/>
      <c r="I230" s="14"/>
      <c r="J230" s="11"/>
      <c r="K230" s="39"/>
      <c r="L230" s="39"/>
      <c r="M230" s="16"/>
      <c r="N230" s="16"/>
      <c r="O230" s="17"/>
      <c r="P230" s="17"/>
      <c r="Q230" s="17"/>
      <c r="R230" s="17"/>
    </row>
    <row r="231" spans="1:43" s="2" customFormat="1" ht="31.5" outlineLevel="1" x14ac:dyDescent="0.25">
      <c r="A231" s="51">
        <v>1</v>
      </c>
      <c r="B231" s="52" t="s">
        <v>547</v>
      </c>
      <c r="C231" s="54" t="s">
        <v>100</v>
      </c>
      <c r="D231" s="54" t="s">
        <v>548</v>
      </c>
      <c r="E231" s="54" t="s">
        <v>83</v>
      </c>
      <c r="F231" s="54" t="s">
        <v>549</v>
      </c>
      <c r="G231" s="55" t="s">
        <v>550</v>
      </c>
      <c r="H231" s="56" t="s">
        <v>551</v>
      </c>
      <c r="I231" s="21" t="s">
        <v>552</v>
      </c>
      <c r="J231" s="145" t="s">
        <v>435</v>
      </c>
      <c r="K231" s="146">
        <v>2300000</v>
      </c>
      <c r="L231" s="46">
        <v>2300</v>
      </c>
      <c r="M231" s="16">
        <f t="shared" si="12"/>
        <v>2300</v>
      </c>
      <c r="N231" s="16">
        <f t="shared" si="13"/>
        <v>0</v>
      </c>
      <c r="O231" s="17"/>
      <c r="P231" s="17"/>
      <c r="Q231" s="17"/>
      <c r="R231" s="17"/>
    </row>
    <row r="232" spans="1:43" s="2" customFormat="1" ht="31.5" outlineLevel="1" x14ac:dyDescent="0.25">
      <c r="A232" s="51">
        <v>2</v>
      </c>
      <c r="B232" s="52" t="s">
        <v>547</v>
      </c>
      <c r="C232" s="54" t="s">
        <v>151</v>
      </c>
      <c r="D232" s="54" t="s">
        <v>548</v>
      </c>
      <c r="E232" s="54" t="s">
        <v>83</v>
      </c>
      <c r="F232" s="54" t="s">
        <v>553</v>
      </c>
      <c r="G232" s="55" t="s">
        <v>166</v>
      </c>
      <c r="H232" s="56" t="s">
        <v>167</v>
      </c>
      <c r="I232" s="21" t="s">
        <v>552</v>
      </c>
      <c r="J232" s="145" t="s">
        <v>554</v>
      </c>
      <c r="K232" s="146">
        <v>5687500</v>
      </c>
      <c r="L232" s="46">
        <v>96687.5</v>
      </c>
      <c r="M232" s="16">
        <f t="shared" si="12"/>
        <v>96687.5</v>
      </c>
      <c r="N232" s="16">
        <f t="shared" si="13"/>
        <v>0</v>
      </c>
      <c r="O232" s="17"/>
      <c r="P232" s="17"/>
      <c r="Q232" s="17"/>
      <c r="R232" s="17"/>
    </row>
    <row r="233" spans="1:43" s="2" customFormat="1" ht="31.5" outlineLevel="1" x14ac:dyDescent="0.25">
      <c r="A233" s="51">
        <v>3</v>
      </c>
      <c r="B233" s="52" t="s">
        <v>547</v>
      </c>
      <c r="C233" s="54" t="s">
        <v>27</v>
      </c>
      <c r="D233" s="54" t="s">
        <v>548</v>
      </c>
      <c r="E233" s="54" t="s">
        <v>83</v>
      </c>
      <c r="F233" s="54" t="s">
        <v>555</v>
      </c>
      <c r="G233" s="55" t="s">
        <v>114</v>
      </c>
      <c r="H233" s="56" t="s">
        <v>115</v>
      </c>
      <c r="I233" s="21" t="s">
        <v>552</v>
      </c>
      <c r="J233" s="145" t="s">
        <v>556</v>
      </c>
      <c r="K233" s="146">
        <v>9849000</v>
      </c>
      <c r="L233" s="46">
        <v>246225</v>
      </c>
      <c r="M233" s="16">
        <f t="shared" si="12"/>
        <v>246225</v>
      </c>
      <c r="N233" s="16">
        <f t="shared" si="13"/>
        <v>0</v>
      </c>
      <c r="O233" s="17"/>
      <c r="P233" s="17"/>
      <c r="Q233" s="17"/>
      <c r="R233" s="17"/>
    </row>
    <row r="234" spans="1:43" s="2" customFormat="1" ht="31.5" outlineLevel="1" x14ac:dyDescent="0.25">
      <c r="A234" s="51">
        <v>4</v>
      </c>
      <c r="B234" s="52" t="s">
        <v>547</v>
      </c>
      <c r="C234" s="54" t="s">
        <v>88</v>
      </c>
      <c r="D234" s="54" t="s">
        <v>10</v>
      </c>
      <c r="E234" s="54" t="s">
        <v>83</v>
      </c>
      <c r="F234" s="54" t="s">
        <v>557</v>
      </c>
      <c r="G234" s="55" t="s">
        <v>90</v>
      </c>
      <c r="H234" s="56">
        <v>308272352</v>
      </c>
      <c r="I234" s="21" t="s">
        <v>552</v>
      </c>
      <c r="J234" s="145" t="s">
        <v>558</v>
      </c>
      <c r="K234" s="146">
        <v>3650000</v>
      </c>
      <c r="L234" s="46">
        <v>40150</v>
      </c>
      <c r="M234" s="16">
        <f t="shared" si="12"/>
        <v>40150</v>
      </c>
      <c r="N234" s="16">
        <f t="shared" si="13"/>
        <v>0</v>
      </c>
      <c r="O234" s="17"/>
      <c r="P234" s="17"/>
      <c r="Q234" s="17"/>
      <c r="R234" s="17"/>
    </row>
    <row r="235" spans="1:43" s="148" customFormat="1" ht="40.5" customHeight="1" outlineLevel="1" x14ac:dyDescent="0.25">
      <c r="A235" s="51">
        <v>5</v>
      </c>
      <c r="B235" s="52" t="s">
        <v>559</v>
      </c>
      <c r="C235" s="54" t="s">
        <v>27</v>
      </c>
      <c r="D235" s="54" t="s">
        <v>10</v>
      </c>
      <c r="E235" s="54" t="s">
        <v>83</v>
      </c>
      <c r="F235" s="54" t="s">
        <v>560</v>
      </c>
      <c r="G235" s="75" t="s">
        <v>114</v>
      </c>
      <c r="H235" s="56">
        <v>302123328</v>
      </c>
      <c r="I235" s="68" t="s">
        <v>99</v>
      </c>
      <c r="J235" s="145">
        <v>5</v>
      </c>
      <c r="K235" s="147">
        <v>10275000</v>
      </c>
      <c r="L235" s="46">
        <v>51375</v>
      </c>
      <c r="M235" s="16">
        <f t="shared" si="12"/>
        <v>51375</v>
      </c>
      <c r="N235" s="16">
        <f t="shared" si="13"/>
        <v>0</v>
      </c>
      <c r="O235" s="17"/>
      <c r="P235" s="17"/>
      <c r="Q235" s="17"/>
      <c r="R235" s="17"/>
      <c r="S235" s="2"/>
      <c r="T235" s="2"/>
      <c r="U235" s="2"/>
      <c r="V235" s="2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</row>
    <row r="236" spans="1:43" s="148" customFormat="1" ht="40.5" customHeight="1" outlineLevel="1" x14ac:dyDescent="0.25">
      <c r="A236" s="51">
        <v>6</v>
      </c>
      <c r="B236" s="52" t="s">
        <v>559</v>
      </c>
      <c r="C236" s="75" t="s">
        <v>88</v>
      </c>
      <c r="D236" s="54" t="s">
        <v>10</v>
      </c>
      <c r="E236" s="54" t="s">
        <v>83</v>
      </c>
      <c r="F236" s="54" t="s">
        <v>561</v>
      </c>
      <c r="G236" s="75" t="s">
        <v>169</v>
      </c>
      <c r="H236" s="56" t="s">
        <v>170</v>
      </c>
      <c r="I236" s="68" t="s">
        <v>87</v>
      </c>
      <c r="J236" s="145" t="s">
        <v>554</v>
      </c>
      <c r="K236" s="147">
        <v>2590000</v>
      </c>
      <c r="L236" s="46">
        <v>44030</v>
      </c>
      <c r="M236" s="16">
        <f t="shared" si="12"/>
        <v>44030</v>
      </c>
      <c r="N236" s="16">
        <f t="shared" si="13"/>
        <v>0</v>
      </c>
      <c r="O236" s="17"/>
      <c r="P236" s="17"/>
      <c r="Q236" s="17"/>
      <c r="R236" s="17"/>
      <c r="S236" s="2"/>
      <c r="T236" s="2"/>
      <c r="U236" s="2"/>
      <c r="V236" s="2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</row>
    <row r="237" spans="1:43" s="2" customFormat="1" ht="40.5" customHeight="1" outlineLevel="1" x14ac:dyDescent="0.25">
      <c r="A237" s="51">
        <v>7</v>
      </c>
      <c r="B237" s="74" t="s">
        <v>559</v>
      </c>
      <c r="C237" s="149" t="s">
        <v>27</v>
      </c>
      <c r="D237" s="149" t="s">
        <v>10</v>
      </c>
      <c r="E237" s="54" t="s">
        <v>83</v>
      </c>
      <c r="F237" s="149" t="s">
        <v>562</v>
      </c>
      <c r="G237" s="150" t="s">
        <v>114</v>
      </c>
      <c r="H237" s="151" t="s">
        <v>115</v>
      </c>
      <c r="I237" s="18" t="s">
        <v>552</v>
      </c>
      <c r="J237" s="77" t="s">
        <v>563</v>
      </c>
      <c r="K237" s="152">
        <v>9969000</v>
      </c>
      <c r="L237" s="153">
        <v>498450</v>
      </c>
      <c r="M237" s="16">
        <f t="shared" si="12"/>
        <v>498450</v>
      </c>
      <c r="N237" s="16">
        <f t="shared" si="13"/>
        <v>0</v>
      </c>
      <c r="O237" s="17"/>
      <c r="P237" s="17"/>
      <c r="Q237" s="17"/>
      <c r="R237" s="17"/>
    </row>
    <row r="238" spans="1:43" s="2" customFormat="1" ht="40.5" customHeight="1" outlineLevel="1" x14ac:dyDescent="0.25">
      <c r="A238" s="51">
        <v>8</v>
      </c>
      <c r="B238" s="74" t="s">
        <v>559</v>
      </c>
      <c r="C238" s="149" t="s">
        <v>31</v>
      </c>
      <c r="D238" s="149" t="s">
        <v>10</v>
      </c>
      <c r="E238" s="54" t="s">
        <v>83</v>
      </c>
      <c r="F238" s="149" t="s">
        <v>564</v>
      </c>
      <c r="G238" s="150" t="s">
        <v>565</v>
      </c>
      <c r="H238" s="151">
        <v>310654035</v>
      </c>
      <c r="I238" s="18" t="s">
        <v>99</v>
      </c>
      <c r="J238" s="77">
        <v>2</v>
      </c>
      <c r="K238" s="152">
        <v>24898000</v>
      </c>
      <c r="L238" s="153">
        <v>49796</v>
      </c>
      <c r="M238" s="16">
        <f t="shared" si="12"/>
        <v>49796</v>
      </c>
      <c r="N238" s="16">
        <f t="shared" si="13"/>
        <v>0</v>
      </c>
    </row>
    <row r="239" spans="1:43" s="2" customFormat="1" ht="40.5" customHeight="1" outlineLevel="1" x14ac:dyDescent="0.25">
      <c r="A239" s="51">
        <v>9</v>
      </c>
      <c r="B239" s="74" t="s">
        <v>559</v>
      </c>
      <c r="C239" s="149" t="s">
        <v>31</v>
      </c>
      <c r="D239" s="149" t="s">
        <v>10</v>
      </c>
      <c r="E239" s="54" t="s">
        <v>83</v>
      </c>
      <c r="F239" s="149" t="s">
        <v>566</v>
      </c>
      <c r="G239" s="150" t="s">
        <v>565</v>
      </c>
      <c r="H239" s="151">
        <v>310654035</v>
      </c>
      <c r="I239" s="18" t="s">
        <v>99</v>
      </c>
      <c r="J239" s="77">
        <v>8</v>
      </c>
      <c r="K239" s="152">
        <v>6323000</v>
      </c>
      <c r="L239" s="153">
        <v>50584</v>
      </c>
      <c r="M239" s="16">
        <f t="shared" si="12"/>
        <v>50584</v>
      </c>
      <c r="N239" s="16">
        <f t="shared" si="13"/>
        <v>0</v>
      </c>
    </row>
    <row r="240" spans="1:43" s="2" customFormat="1" ht="40.5" customHeight="1" outlineLevel="1" x14ac:dyDescent="0.25">
      <c r="A240" s="51">
        <v>10</v>
      </c>
      <c r="B240" s="52" t="s">
        <v>559</v>
      </c>
      <c r="C240" s="54" t="s">
        <v>27</v>
      </c>
      <c r="D240" s="54" t="s">
        <v>548</v>
      </c>
      <c r="E240" s="54" t="s">
        <v>83</v>
      </c>
      <c r="F240" s="54" t="s">
        <v>567</v>
      </c>
      <c r="G240" s="54" t="s">
        <v>114</v>
      </c>
      <c r="H240" s="54">
        <v>302123328</v>
      </c>
      <c r="I240" s="54" t="s">
        <v>99</v>
      </c>
      <c r="J240" s="54">
        <v>2</v>
      </c>
      <c r="K240" s="146">
        <v>9969000</v>
      </c>
      <c r="L240" s="153">
        <v>19938</v>
      </c>
      <c r="M240" s="16">
        <f t="shared" si="12"/>
        <v>19938</v>
      </c>
      <c r="N240" s="16">
        <f t="shared" si="13"/>
        <v>0</v>
      </c>
    </row>
    <row r="241" spans="1:18" s="2" customFormat="1" ht="31.5" outlineLevel="1" x14ac:dyDescent="0.25">
      <c r="A241" s="51">
        <v>11</v>
      </c>
      <c r="B241" s="52" t="s">
        <v>559</v>
      </c>
      <c r="C241" s="54" t="s">
        <v>151</v>
      </c>
      <c r="D241" s="54" t="s">
        <v>548</v>
      </c>
      <c r="E241" s="54" t="s">
        <v>83</v>
      </c>
      <c r="F241" s="54" t="s">
        <v>568</v>
      </c>
      <c r="G241" s="54" t="s">
        <v>114</v>
      </c>
      <c r="H241" s="54">
        <v>302123328</v>
      </c>
      <c r="I241" s="54" t="s">
        <v>99</v>
      </c>
      <c r="J241" s="54">
        <v>1</v>
      </c>
      <c r="K241" s="146">
        <v>5522000</v>
      </c>
      <c r="L241" s="153">
        <v>5522</v>
      </c>
      <c r="M241" s="16">
        <f t="shared" si="12"/>
        <v>5522</v>
      </c>
      <c r="N241" s="16">
        <f t="shared" si="13"/>
        <v>0</v>
      </c>
    </row>
    <row r="242" spans="1:18" s="2" customFormat="1" ht="31.5" outlineLevel="1" x14ac:dyDescent="0.25">
      <c r="A242" s="51">
        <v>12</v>
      </c>
      <c r="B242" s="52" t="s">
        <v>559</v>
      </c>
      <c r="C242" s="54" t="s">
        <v>31</v>
      </c>
      <c r="D242" s="54" t="s">
        <v>548</v>
      </c>
      <c r="E242" s="54" t="s">
        <v>83</v>
      </c>
      <c r="F242" s="54" t="s">
        <v>569</v>
      </c>
      <c r="G242" s="54" t="s">
        <v>565</v>
      </c>
      <c r="H242" s="54">
        <v>310654035</v>
      </c>
      <c r="I242" s="54" t="s">
        <v>99</v>
      </c>
      <c r="J242" s="54">
        <v>14</v>
      </c>
      <c r="K242" s="146">
        <v>5825000</v>
      </c>
      <c r="L242" s="153">
        <v>81550</v>
      </c>
      <c r="M242" s="16">
        <f t="shared" si="12"/>
        <v>81550</v>
      </c>
      <c r="N242" s="16">
        <f t="shared" si="13"/>
        <v>0</v>
      </c>
    </row>
    <row r="243" spans="1:18" s="2" customFormat="1" ht="31.5" outlineLevel="1" x14ac:dyDescent="0.25">
      <c r="A243" s="51">
        <v>13</v>
      </c>
      <c r="B243" s="52" t="s">
        <v>559</v>
      </c>
      <c r="C243" s="54" t="s">
        <v>287</v>
      </c>
      <c r="D243" s="54" t="s">
        <v>548</v>
      </c>
      <c r="E243" s="54" t="s">
        <v>83</v>
      </c>
      <c r="F243" s="54" t="s">
        <v>570</v>
      </c>
      <c r="G243" s="54" t="s">
        <v>571</v>
      </c>
      <c r="H243" s="54">
        <v>307400540</v>
      </c>
      <c r="I243" s="54" t="s">
        <v>87</v>
      </c>
      <c r="J243" s="54">
        <v>4</v>
      </c>
      <c r="K243" s="146">
        <v>2950000</v>
      </c>
      <c r="L243" s="153">
        <v>11800</v>
      </c>
      <c r="M243" s="16">
        <f t="shared" si="12"/>
        <v>11800</v>
      </c>
      <c r="N243" s="16">
        <f t="shared" si="13"/>
        <v>0</v>
      </c>
    </row>
    <row r="244" spans="1:18" s="2" customFormat="1" ht="31.5" outlineLevel="1" x14ac:dyDescent="0.25">
      <c r="A244" s="51">
        <v>14</v>
      </c>
      <c r="B244" s="52" t="s">
        <v>559</v>
      </c>
      <c r="C244" s="54" t="s">
        <v>287</v>
      </c>
      <c r="D244" s="54" t="s">
        <v>548</v>
      </c>
      <c r="E244" s="54" t="s">
        <v>83</v>
      </c>
      <c r="F244" s="54" t="s">
        <v>572</v>
      </c>
      <c r="G244" s="54" t="s">
        <v>573</v>
      </c>
      <c r="H244" s="54">
        <v>302551753</v>
      </c>
      <c r="I244" s="54" t="s">
        <v>87</v>
      </c>
      <c r="J244" s="54">
        <v>5</v>
      </c>
      <c r="K244" s="146">
        <v>1499904</v>
      </c>
      <c r="L244" s="153">
        <v>7499.52</v>
      </c>
      <c r="M244" s="16">
        <f t="shared" si="12"/>
        <v>7499.52</v>
      </c>
      <c r="N244" s="16">
        <f t="shared" si="13"/>
        <v>0</v>
      </c>
    </row>
    <row r="245" spans="1:18" s="2" customFormat="1" ht="31.5" outlineLevel="1" x14ac:dyDescent="0.25">
      <c r="A245" s="51">
        <v>15</v>
      </c>
      <c r="B245" s="52" t="s">
        <v>559</v>
      </c>
      <c r="C245" s="54" t="s">
        <v>359</v>
      </c>
      <c r="D245" s="54" t="s">
        <v>548</v>
      </c>
      <c r="E245" s="54" t="s">
        <v>83</v>
      </c>
      <c r="F245" s="54" t="s">
        <v>574</v>
      </c>
      <c r="G245" s="54" t="s">
        <v>575</v>
      </c>
      <c r="H245" s="54">
        <v>302832498</v>
      </c>
      <c r="I245" s="54" t="s">
        <v>99</v>
      </c>
      <c r="J245" s="54">
        <v>4</v>
      </c>
      <c r="K245" s="146">
        <v>1744000</v>
      </c>
      <c r="L245" s="153">
        <v>6976</v>
      </c>
      <c r="M245" s="16">
        <f t="shared" si="12"/>
        <v>6976</v>
      </c>
      <c r="N245" s="16">
        <f t="shared" si="13"/>
        <v>0</v>
      </c>
    </row>
    <row r="246" spans="1:18" s="2" customFormat="1" ht="31.5" outlineLevel="1" x14ac:dyDescent="0.25">
      <c r="A246" s="51">
        <v>16</v>
      </c>
      <c r="B246" s="52" t="s">
        <v>559</v>
      </c>
      <c r="C246" s="54" t="s">
        <v>576</v>
      </c>
      <c r="D246" s="54" t="s">
        <v>548</v>
      </c>
      <c r="E246" s="54" t="s">
        <v>83</v>
      </c>
      <c r="F246" s="54" t="s">
        <v>577</v>
      </c>
      <c r="G246" s="54" t="s">
        <v>578</v>
      </c>
      <c r="H246" s="54">
        <v>306350336</v>
      </c>
      <c r="I246" s="54" t="s">
        <v>99</v>
      </c>
      <c r="J246" s="54">
        <v>110</v>
      </c>
      <c r="K246" s="146">
        <v>299000</v>
      </c>
      <c r="L246" s="153">
        <v>32890</v>
      </c>
      <c r="M246" s="16">
        <f t="shared" si="12"/>
        <v>32890</v>
      </c>
      <c r="N246" s="16">
        <f t="shared" si="13"/>
        <v>0</v>
      </c>
    </row>
    <row r="247" spans="1:18" s="2" customFormat="1" ht="47.25" outlineLevel="1" x14ac:dyDescent="0.25">
      <c r="A247" s="51">
        <v>17</v>
      </c>
      <c r="B247" s="94" t="s">
        <v>559</v>
      </c>
      <c r="C247" s="54" t="s">
        <v>339</v>
      </c>
      <c r="D247" s="54" t="s">
        <v>260</v>
      </c>
      <c r="E247" s="54" t="s">
        <v>83</v>
      </c>
      <c r="F247" s="54" t="s">
        <v>579</v>
      </c>
      <c r="G247" s="54" t="s">
        <v>502</v>
      </c>
      <c r="H247" s="54">
        <v>307998407</v>
      </c>
      <c r="I247" s="54" t="s">
        <v>99</v>
      </c>
      <c r="J247" s="54">
        <v>2</v>
      </c>
      <c r="K247" s="147">
        <v>6900000</v>
      </c>
      <c r="L247" s="153">
        <v>13800</v>
      </c>
      <c r="M247" s="154">
        <f t="shared" si="12"/>
        <v>13800</v>
      </c>
      <c r="N247" s="154">
        <f t="shared" si="13"/>
        <v>0</v>
      </c>
    </row>
    <row r="248" spans="1:18" s="2" customFormat="1" ht="31.5" outlineLevel="1" x14ac:dyDescent="0.25">
      <c r="A248" s="51">
        <v>18</v>
      </c>
      <c r="B248" s="94" t="s">
        <v>559</v>
      </c>
      <c r="C248" s="54" t="s">
        <v>580</v>
      </c>
      <c r="D248" s="54" t="s">
        <v>260</v>
      </c>
      <c r="E248" s="54" t="s">
        <v>83</v>
      </c>
      <c r="F248" s="54" t="s">
        <v>581</v>
      </c>
      <c r="G248" s="54" t="s">
        <v>582</v>
      </c>
      <c r="H248" s="54">
        <v>310746141</v>
      </c>
      <c r="I248" s="54" t="s">
        <v>99</v>
      </c>
      <c r="J248" s="54">
        <v>1</v>
      </c>
      <c r="K248" s="147">
        <v>3859000</v>
      </c>
      <c r="L248" s="153">
        <v>3859</v>
      </c>
      <c r="M248" s="154">
        <f t="shared" si="12"/>
        <v>3859</v>
      </c>
      <c r="N248" s="154">
        <f t="shared" si="13"/>
        <v>0</v>
      </c>
    </row>
    <row r="249" spans="1:18" s="2" customFormat="1" x14ac:dyDescent="0.25">
      <c r="A249" s="32">
        <f>MAX(A231:A248)</f>
        <v>18</v>
      </c>
      <c r="B249" s="33" t="s">
        <v>80</v>
      </c>
      <c r="C249" s="34"/>
      <c r="D249" s="34"/>
      <c r="E249" s="34"/>
      <c r="F249" s="35"/>
      <c r="G249" s="34"/>
      <c r="H249" s="36"/>
      <c r="I249" s="34"/>
      <c r="J249" s="50"/>
      <c r="K249" s="37">
        <f>SUM(K231:K248)</f>
        <v>114109404</v>
      </c>
      <c r="L249" s="37">
        <f>SUM(L231:L248)</f>
        <v>1263432.02</v>
      </c>
      <c r="M249" s="16"/>
      <c r="N249" s="16"/>
      <c r="O249" s="17"/>
      <c r="P249" s="17"/>
      <c r="Q249" s="17"/>
      <c r="R249" s="17"/>
    </row>
    <row r="250" spans="1:18" s="2" customFormat="1" x14ac:dyDescent="0.25">
      <c r="A250" s="11">
        <v>14</v>
      </c>
      <c r="B250" s="13" t="s">
        <v>583</v>
      </c>
      <c r="C250" s="14"/>
      <c r="D250" s="14"/>
      <c r="E250" s="14"/>
      <c r="F250" s="15"/>
      <c r="G250" s="14"/>
      <c r="H250" s="38"/>
      <c r="I250" s="14"/>
      <c r="J250" s="11"/>
      <c r="K250" s="39"/>
      <c r="L250" s="39"/>
      <c r="M250" s="16"/>
      <c r="N250" s="16"/>
      <c r="O250" s="17"/>
      <c r="P250" s="17"/>
      <c r="Q250" s="17"/>
      <c r="R250" s="17"/>
    </row>
    <row r="251" spans="1:18" s="2" customFormat="1" ht="30.75" customHeight="1" outlineLevel="1" x14ac:dyDescent="0.25">
      <c r="A251" s="45">
        <v>1</v>
      </c>
      <c r="B251" s="52" t="s">
        <v>7</v>
      </c>
      <c r="C251" s="18" t="s">
        <v>88</v>
      </c>
      <c r="D251" s="18" t="s">
        <v>10</v>
      </c>
      <c r="E251" s="21" t="s">
        <v>584</v>
      </c>
      <c r="F251" s="77" t="s">
        <v>585</v>
      </c>
      <c r="G251" s="18" t="s">
        <v>169</v>
      </c>
      <c r="H251" s="77" t="s">
        <v>170</v>
      </c>
      <c r="I251" s="57" t="s">
        <v>586</v>
      </c>
      <c r="J251" s="45">
        <v>3</v>
      </c>
      <c r="K251" s="59">
        <v>2900000</v>
      </c>
      <c r="L251" s="59">
        <v>8700</v>
      </c>
      <c r="M251" s="16">
        <f t="shared" si="12"/>
        <v>8700</v>
      </c>
      <c r="N251" s="16">
        <f t="shared" si="13"/>
        <v>0</v>
      </c>
      <c r="O251" s="17"/>
      <c r="P251" s="17"/>
      <c r="Q251" s="17"/>
      <c r="R251" s="17"/>
    </row>
    <row r="252" spans="1:18" s="2" customFormat="1" ht="30.75" customHeight="1" outlineLevel="1" x14ac:dyDescent="0.25">
      <c r="A252" s="45">
        <v>2</v>
      </c>
      <c r="B252" s="52" t="s">
        <v>7</v>
      </c>
      <c r="C252" s="18" t="s">
        <v>88</v>
      </c>
      <c r="D252" s="18" t="s">
        <v>10</v>
      </c>
      <c r="E252" s="21" t="s">
        <v>584</v>
      </c>
      <c r="F252" s="77" t="s">
        <v>587</v>
      </c>
      <c r="G252" s="18" t="s">
        <v>90</v>
      </c>
      <c r="H252" s="77" t="s">
        <v>588</v>
      </c>
      <c r="I252" s="57" t="s">
        <v>586</v>
      </c>
      <c r="J252" s="45">
        <v>5</v>
      </c>
      <c r="K252" s="59">
        <v>2800000</v>
      </c>
      <c r="L252" s="59">
        <v>14000</v>
      </c>
      <c r="M252" s="16">
        <f t="shared" si="12"/>
        <v>14000</v>
      </c>
      <c r="N252" s="16">
        <f t="shared" si="13"/>
        <v>0</v>
      </c>
      <c r="O252" s="17"/>
      <c r="P252" s="17"/>
      <c r="Q252" s="17"/>
      <c r="R252" s="17"/>
    </row>
    <row r="253" spans="1:18" s="2" customFormat="1" ht="30.75" customHeight="1" outlineLevel="1" x14ac:dyDescent="0.25">
      <c r="A253" s="45">
        <v>3</v>
      </c>
      <c r="B253" s="52" t="s">
        <v>7</v>
      </c>
      <c r="C253" s="18" t="s">
        <v>88</v>
      </c>
      <c r="D253" s="18" t="s">
        <v>10</v>
      </c>
      <c r="E253" s="21" t="s">
        <v>584</v>
      </c>
      <c r="F253" s="77" t="s">
        <v>589</v>
      </c>
      <c r="G253" s="18" t="s">
        <v>169</v>
      </c>
      <c r="H253" s="77" t="s">
        <v>170</v>
      </c>
      <c r="I253" s="57" t="s">
        <v>586</v>
      </c>
      <c r="J253" s="45">
        <v>7</v>
      </c>
      <c r="K253" s="59">
        <v>3500000</v>
      </c>
      <c r="L253" s="59">
        <v>24500</v>
      </c>
      <c r="M253" s="16">
        <f t="shared" si="12"/>
        <v>24500</v>
      </c>
      <c r="N253" s="16">
        <f t="shared" si="13"/>
        <v>0</v>
      </c>
      <c r="O253" s="17"/>
      <c r="P253" s="17"/>
      <c r="Q253" s="17"/>
      <c r="R253" s="17"/>
    </row>
    <row r="254" spans="1:18" s="2" customFormat="1" ht="30.75" customHeight="1" outlineLevel="1" x14ac:dyDescent="0.25">
      <c r="A254" s="45">
        <v>4</v>
      </c>
      <c r="B254" s="52" t="s">
        <v>7</v>
      </c>
      <c r="C254" s="18" t="s">
        <v>88</v>
      </c>
      <c r="D254" s="18" t="s">
        <v>10</v>
      </c>
      <c r="E254" s="21" t="s">
        <v>584</v>
      </c>
      <c r="F254" s="77" t="s">
        <v>590</v>
      </c>
      <c r="G254" s="18" t="s">
        <v>169</v>
      </c>
      <c r="H254" s="77" t="s">
        <v>170</v>
      </c>
      <c r="I254" s="57" t="s">
        <v>586</v>
      </c>
      <c r="J254" s="45">
        <v>1</v>
      </c>
      <c r="K254" s="59">
        <v>5650000</v>
      </c>
      <c r="L254" s="59">
        <v>5650</v>
      </c>
      <c r="M254" s="16">
        <f t="shared" si="12"/>
        <v>5650</v>
      </c>
      <c r="N254" s="16">
        <f t="shared" si="13"/>
        <v>0</v>
      </c>
      <c r="O254" s="17"/>
      <c r="P254" s="17"/>
      <c r="Q254" s="17"/>
      <c r="R254" s="17"/>
    </row>
    <row r="255" spans="1:18" s="2" customFormat="1" ht="30.75" customHeight="1" outlineLevel="1" x14ac:dyDescent="0.25">
      <c r="A255" s="45">
        <v>5</v>
      </c>
      <c r="B255" s="52" t="s">
        <v>7</v>
      </c>
      <c r="C255" s="18" t="s">
        <v>88</v>
      </c>
      <c r="D255" s="18" t="s">
        <v>10</v>
      </c>
      <c r="E255" s="21" t="s">
        <v>584</v>
      </c>
      <c r="F255" s="77" t="s">
        <v>591</v>
      </c>
      <c r="G255" s="18" t="s">
        <v>169</v>
      </c>
      <c r="H255" s="77" t="s">
        <v>170</v>
      </c>
      <c r="I255" s="57" t="s">
        <v>586</v>
      </c>
      <c r="J255" s="45">
        <v>8</v>
      </c>
      <c r="K255" s="59">
        <v>3000000</v>
      </c>
      <c r="L255" s="59">
        <v>24000</v>
      </c>
      <c r="M255" s="16">
        <f t="shared" si="12"/>
        <v>24000</v>
      </c>
      <c r="N255" s="16">
        <f t="shared" si="13"/>
        <v>0</v>
      </c>
      <c r="O255" s="17"/>
      <c r="P255" s="17"/>
      <c r="Q255" s="17"/>
      <c r="R255" s="17"/>
    </row>
    <row r="256" spans="1:18" s="2" customFormat="1" ht="30.75" customHeight="1" outlineLevel="1" x14ac:dyDescent="0.25">
      <c r="A256" s="45">
        <v>6</v>
      </c>
      <c r="B256" s="52" t="s">
        <v>7</v>
      </c>
      <c r="C256" s="18" t="s">
        <v>88</v>
      </c>
      <c r="D256" s="18" t="s">
        <v>10</v>
      </c>
      <c r="E256" s="21" t="s">
        <v>584</v>
      </c>
      <c r="F256" s="77" t="s">
        <v>592</v>
      </c>
      <c r="G256" s="18" t="s">
        <v>169</v>
      </c>
      <c r="H256" s="77" t="s">
        <v>170</v>
      </c>
      <c r="I256" s="57" t="s">
        <v>586</v>
      </c>
      <c r="J256" s="45">
        <v>3</v>
      </c>
      <c r="K256" s="59">
        <v>2600000</v>
      </c>
      <c r="L256" s="59">
        <v>7800</v>
      </c>
      <c r="M256" s="16">
        <f t="shared" si="12"/>
        <v>7800</v>
      </c>
      <c r="N256" s="16">
        <f t="shared" si="13"/>
        <v>0</v>
      </c>
      <c r="O256" s="17"/>
      <c r="P256" s="17"/>
      <c r="Q256" s="17"/>
      <c r="R256" s="17"/>
    </row>
    <row r="257" spans="1:18" s="2" customFormat="1" ht="31.5" outlineLevel="1" x14ac:dyDescent="0.25">
      <c r="A257" s="45">
        <v>7</v>
      </c>
      <c r="B257" s="52" t="s">
        <v>7</v>
      </c>
      <c r="C257" s="18" t="s">
        <v>593</v>
      </c>
      <c r="D257" s="18" t="s">
        <v>594</v>
      </c>
      <c r="E257" s="21" t="s">
        <v>584</v>
      </c>
      <c r="F257" s="18" t="s">
        <v>595</v>
      </c>
      <c r="G257" s="18" t="s">
        <v>596</v>
      </c>
      <c r="H257" s="77" t="s">
        <v>170</v>
      </c>
      <c r="I257" s="57" t="s">
        <v>552</v>
      </c>
      <c r="J257" s="45">
        <v>1</v>
      </c>
      <c r="K257" s="59">
        <v>8900000</v>
      </c>
      <c r="L257" s="59">
        <v>8900</v>
      </c>
      <c r="M257" s="16">
        <f t="shared" si="12"/>
        <v>8900</v>
      </c>
      <c r="N257" s="16">
        <f t="shared" si="13"/>
        <v>0</v>
      </c>
      <c r="O257" s="17"/>
      <c r="P257" s="17"/>
      <c r="Q257" s="17"/>
      <c r="R257" s="17"/>
    </row>
    <row r="258" spans="1:18" s="2" customFormat="1" ht="31.5" outlineLevel="1" x14ac:dyDescent="0.25">
      <c r="A258" s="45">
        <v>8</v>
      </c>
      <c r="B258" s="52" t="s">
        <v>7</v>
      </c>
      <c r="C258" s="18" t="s">
        <v>580</v>
      </c>
      <c r="D258" s="18" t="s">
        <v>594</v>
      </c>
      <c r="E258" s="21" t="s">
        <v>584</v>
      </c>
      <c r="F258" s="18" t="s">
        <v>597</v>
      </c>
      <c r="G258" s="18" t="s">
        <v>598</v>
      </c>
      <c r="H258" s="77" t="s">
        <v>61</v>
      </c>
      <c r="I258" s="57" t="s">
        <v>552</v>
      </c>
      <c r="J258" s="45">
        <v>1</v>
      </c>
      <c r="K258" s="59">
        <v>10948000</v>
      </c>
      <c r="L258" s="59">
        <v>10948</v>
      </c>
      <c r="M258" s="16">
        <f t="shared" si="12"/>
        <v>10948</v>
      </c>
      <c r="N258" s="16">
        <f t="shared" si="13"/>
        <v>0</v>
      </c>
      <c r="O258" s="17"/>
      <c r="P258" s="17"/>
      <c r="Q258" s="17"/>
      <c r="R258" s="17"/>
    </row>
    <row r="259" spans="1:18" s="2" customFormat="1" ht="47.25" outlineLevel="1" x14ac:dyDescent="0.25">
      <c r="A259" s="45">
        <v>9</v>
      </c>
      <c r="B259" s="52" t="s">
        <v>7</v>
      </c>
      <c r="C259" s="18" t="s">
        <v>599</v>
      </c>
      <c r="D259" s="18" t="s">
        <v>594</v>
      </c>
      <c r="E259" s="21" t="s">
        <v>584</v>
      </c>
      <c r="F259" s="18" t="s">
        <v>600</v>
      </c>
      <c r="G259" s="18" t="s">
        <v>601</v>
      </c>
      <c r="H259" s="77" t="s">
        <v>602</v>
      </c>
      <c r="I259" s="57" t="s">
        <v>552</v>
      </c>
      <c r="J259" s="45">
        <v>1</v>
      </c>
      <c r="K259" s="59">
        <v>1000000</v>
      </c>
      <c r="L259" s="59">
        <v>1000</v>
      </c>
      <c r="M259" s="16">
        <f t="shared" si="12"/>
        <v>1000</v>
      </c>
      <c r="N259" s="16">
        <f t="shared" si="13"/>
        <v>0</v>
      </c>
      <c r="O259" s="17"/>
      <c r="P259" s="17"/>
      <c r="Q259" s="17"/>
      <c r="R259" s="17"/>
    </row>
    <row r="260" spans="1:18" s="2" customFormat="1" ht="31.5" outlineLevel="1" x14ac:dyDescent="0.25">
      <c r="A260" s="45">
        <v>10</v>
      </c>
      <c r="B260" s="52" t="s">
        <v>7</v>
      </c>
      <c r="C260" s="18" t="s">
        <v>603</v>
      </c>
      <c r="D260" s="18" t="s">
        <v>594</v>
      </c>
      <c r="E260" s="21" t="s">
        <v>604</v>
      </c>
      <c r="F260" s="18" t="s">
        <v>605</v>
      </c>
      <c r="G260" s="18" t="s">
        <v>606</v>
      </c>
      <c r="H260" s="77" t="s">
        <v>607</v>
      </c>
      <c r="I260" s="57" t="s">
        <v>586</v>
      </c>
      <c r="J260" s="45">
        <v>1</v>
      </c>
      <c r="K260" s="59">
        <v>11800800</v>
      </c>
      <c r="L260" s="59">
        <v>11800.8</v>
      </c>
      <c r="M260" s="16">
        <f t="shared" si="12"/>
        <v>11800.8</v>
      </c>
      <c r="N260" s="16">
        <f t="shared" si="13"/>
        <v>0</v>
      </c>
      <c r="O260" s="17"/>
      <c r="P260" s="17"/>
      <c r="Q260" s="17"/>
      <c r="R260" s="17"/>
    </row>
    <row r="261" spans="1:18" s="2" customFormat="1" ht="31.5" outlineLevel="1" x14ac:dyDescent="0.25">
      <c r="A261" s="45">
        <v>11</v>
      </c>
      <c r="B261" s="52" t="s">
        <v>7</v>
      </c>
      <c r="C261" s="18" t="s">
        <v>608</v>
      </c>
      <c r="D261" s="18" t="s">
        <v>594</v>
      </c>
      <c r="E261" s="21" t="s">
        <v>604</v>
      </c>
      <c r="F261" s="18" t="s">
        <v>609</v>
      </c>
      <c r="G261" s="18" t="s">
        <v>610</v>
      </c>
      <c r="H261" s="77" t="s">
        <v>611</v>
      </c>
      <c r="I261" s="57" t="s">
        <v>552</v>
      </c>
      <c r="J261" s="45">
        <v>1</v>
      </c>
      <c r="K261" s="59">
        <v>960000</v>
      </c>
      <c r="L261" s="59">
        <v>960</v>
      </c>
      <c r="M261" s="16">
        <f t="shared" si="12"/>
        <v>960</v>
      </c>
      <c r="N261" s="16">
        <f t="shared" si="13"/>
        <v>0</v>
      </c>
      <c r="O261" s="17"/>
      <c r="P261" s="17"/>
      <c r="Q261" s="17"/>
      <c r="R261" s="17"/>
    </row>
    <row r="262" spans="1:18" s="2" customFormat="1" ht="31.5" outlineLevel="1" x14ac:dyDescent="0.25">
      <c r="A262" s="45">
        <v>12</v>
      </c>
      <c r="B262" s="52" t="s">
        <v>7</v>
      </c>
      <c r="C262" s="18" t="s">
        <v>612</v>
      </c>
      <c r="D262" s="18" t="s">
        <v>594</v>
      </c>
      <c r="E262" s="21" t="s">
        <v>604</v>
      </c>
      <c r="F262" s="18" t="s">
        <v>613</v>
      </c>
      <c r="G262" s="18" t="s">
        <v>614</v>
      </c>
      <c r="H262" s="77" t="s">
        <v>615</v>
      </c>
      <c r="I262" s="57" t="s">
        <v>552</v>
      </c>
      <c r="J262" s="45">
        <v>6</v>
      </c>
      <c r="K262" s="59">
        <v>1840000</v>
      </c>
      <c r="L262" s="59">
        <v>11040</v>
      </c>
      <c r="M262" s="16">
        <f t="shared" si="12"/>
        <v>11040</v>
      </c>
      <c r="N262" s="16">
        <f t="shared" si="13"/>
        <v>0</v>
      </c>
      <c r="O262" s="17"/>
      <c r="P262" s="17"/>
      <c r="Q262" s="17"/>
      <c r="R262" s="17"/>
    </row>
    <row r="263" spans="1:18" s="2" customFormat="1" ht="31.5" outlineLevel="1" x14ac:dyDescent="0.25">
      <c r="A263" s="45">
        <v>13</v>
      </c>
      <c r="B263" s="52" t="s">
        <v>7</v>
      </c>
      <c r="C263" s="18" t="s">
        <v>616</v>
      </c>
      <c r="D263" s="18" t="s">
        <v>594</v>
      </c>
      <c r="E263" s="21" t="s">
        <v>584</v>
      </c>
      <c r="F263" s="18" t="s">
        <v>617</v>
      </c>
      <c r="G263" s="18" t="s">
        <v>618</v>
      </c>
      <c r="H263" s="77" t="s">
        <v>619</v>
      </c>
      <c r="I263" s="57" t="s">
        <v>586</v>
      </c>
      <c r="J263" s="45">
        <v>1</v>
      </c>
      <c r="K263" s="59">
        <v>998251</v>
      </c>
      <c r="L263" s="59">
        <v>998.25099999999998</v>
      </c>
      <c r="M263" s="16">
        <f t="shared" si="12"/>
        <v>998.25099999999998</v>
      </c>
      <c r="N263" s="16">
        <f t="shared" si="13"/>
        <v>0</v>
      </c>
      <c r="O263" s="17"/>
      <c r="P263" s="17"/>
      <c r="Q263" s="17"/>
      <c r="R263" s="17"/>
    </row>
    <row r="264" spans="1:18" s="2" customFormat="1" ht="31.5" outlineLevel="1" x14ac:dyDescent="0.25">
      <c r="A264" s="45">
        <v>14</v>
      </c>
      <c r="B264" s="52" t="s">
        <v>7</v>
      </c>
      <c r="C264" s="18" t="s">
        <v>620</v>
      </c>
      <c r="D264" s="18" t="s">
        <v>594</v>
      </c>
      <c r="E264" s="21" t="s">
        <v>267</v>
      </c>
      <c r="F264" s="18" t="s">
        <v>621</v>
      </c>
      <c r="G264" s="18" t="s">
        <v>622</v>
      </c>
      <c r="H264" s="77" t="s">
        <v>623</v>
      </c>
      <c r="I264" s="57" t="s">
        <v>552</v>
      </c>
      <c r="J264" s="45">
        <v>1</v>
      </c>
      <c r="K264" s="59">
        <v>2000000</v>
      </c>
      <c r="L264" s="59">
        <v>2000</v>
      </c>
      <c r="M264" s="16">
        <f t="shared" si="12"/>
        <v>2000</v>
      </c>
      <c r="N264" s="16">
        <f t="shared" si="13"/>
        <v>0</v>
      </c>
      <c r="O264" s="17"/>
      <c r="P264" s="17"/>
      <c r="Q264" s="17"/>
      <c r="R264" s="17"/>
    </row>
    <row r="265" spans="1:18" s="2" customFormat="1" ht="31.5" outlineLevel="1" x14ac:dyDescent="0.25">
      <c r="A265" s="45">
        <v>15</v>
      </c>
      <c r="B265" s="52" t="s">
        <v>7</v>
      </c>
      <c r="C265" s="18" t="s">
        <v>151</v>
      </c>
      <c r="D265" s="18" t="s">
        <v>624</v>
      </c>
      <c r="E265" s="21" t="s">
        <v>584</v>
      </c>
      <c r="F265" s="18" t="s">
        <v>625</v>
      </c>
      <c r="G265" s="18" t="s">
        <v>626</v>
      </c>
      <c r="H265" s="77" t="s">
        <v>627</v>
      </c>
      <c r="I265" s="57" t="s">
        <v>552</v>
      </c>
      <c r="J265" s="45">
        <v>14</v>
      </c>
      <c r="K265" s="59">
        <v>5647999</v>
      </c>
      <c r="L265" s="59">
        <v>79071.986000000004</v>
      </c>
      <c r="M265" s="16">
        <f t="shared" si="12"/>
        <v>79071.986000000004</v>
      </c>
      <c r="N265" s="16">
        <f t="shared" si="13"/>
        <v>0</v>
      </c>
      <c r="O265" s="17"/>
      <c r="P265" s="17"/>
      <c r="Q265" s="17"/>
      <c r="R265" s="17"/>
    </row>
    <row r="266" spans="1:18" s="2" customFormat="1" ht="31.5" outlineLevel="1" x14ac:dyDescent="0.25">
      <c r="A266" s="45">
        <v>16</v>
      </c>
      <c r="B266" s="52" t="s">
        <v>8</v>
      </c>
      <c r="C266" s="18" t="s">
        <v>27</v>
      </c>
      <c r="D266" s="18" t="s">
        <v>10</v>
      </c>
      <c r="E266" s="21" t="s">
        <v>584</v>
      </c>
      <c r="F266" s="18" t="s">
        <v>628</v>
      </c>
      <c r="G266" s="18" t="s">
        <v>114</v>
      </c>
      <c r="H266" s="77" t="s">
        <v>115</v>
      </c>
      <c r="I266" s="57" t="s">
        <v>552</v>
      </c>
      <c r="J266" s="45">
        <v>8</v>
      </c>
      <c r="K266" s="59">
        <v>10100000</v>
      </c>
      <c r="L266" s="59">
        <v>80800</v>
      </c>
      <c r="M266" s="16">
        <f t="shared" si="12"/>
        <v>80800</v>
      </c>
      <c r="N266" s="16">
        <f t="shared" si="13"/>
        <v>0</v>
      </c>
      <c r="O266" s="17"/>
      <c r="P266" s="17"/>
      <c r="Q266" s="17"/>
      <c r="R266" s="17"/>
    </row>
    <row r="267" spans="1:18" s="2" customFormat="1" ht="31.5" outlineLevel="1" x14ac:dyDescent="0.25">
      <c r="A267" s="45">
        <v>17</v>
      </c>
      <c r="B267" s="52" t="s">
        <v>8</v>
      </c>
      <c r="C267" s="18" t="s">
        <v>27</v>
      </c>
      <c r="D267" s="18" t="s">
        <v>10</v>
      </c>
      <c r="E267" s="21" t="s">
        <v>584</v>
      </c>
      <c r="F267" s="18" t="s">
        <v>629</v>
      </c>
      <c r="G267" s="18" t="s">
        <v>114</v>
      </c>
      <c r="H267" s="77" t="s">
        <v>115</v>
      </c>
      <c r="I267" s="57" t="s">
        <v>552</v>
      </c>
      <c r="J267" s="45">
        <v>1</v>
      </c>
      <c r="K267" s="59">
        <v>10189000</v>
      </c>
      <c r="L267" s="59">
        <v>10189</v>
      </c>
      <c r="M267" s="16">
        <f t="shared" si="12"/>
        <v>10189</v>
      </c>
      <c r="N267" s="16">
        <f t="shared" si="13"/>
        <v>0</v>
      </c>
      <c r="O267" s="17"/>
      <c r="P267" s="17"/>
      <c r="Q267" s="17"/>
      <c r="R267" s="17"/>
    </row>
    <row r="268" spans="1:18" s="2" customFormat="1" ht="31.5" outlineLevel="1" x14ac:dyDescent="0.25">
      <c r="A268" s="45">
        <v>18</v>
      </c>
      <c r="B268" s="52" t="s">
        <v>8</v>
      </c>
      <c r="C268" s="18" t="s">
        <v>31</v>
      </c>
      <c r="D268" s="18" t="s">
        <v>10</v>
      </c>
      <c r="E268" s="21" t="s">
        <v>630</v>
      </c>
      <c r="F268" s="18" t="s">
        <v>631</v>
      </c>
      <c r="G268" s="18" t="s">
        <v>123</v>
      </c>
      <c r="H268" s="77" t="s">
        <v>127</v>
      </c>
      <c r="I268" s="57" t="s">
        <v>552</v>
      </c>
      <c r="J268" s="45">
        <v>5</v>
      </c>
      <c r="K268" s="59">
        <v>4950000</v>
      </c>
      <c r="L268" s="59">
        <v>24750</v>
      </c>
      <c r="M268" s="16">
        <f t="shared" si="12"/>
        <v>24750</v>
      </c>
      <c r="N268" s="16">
        <f t="shared" si="13"/>
        <v>0</v>
      </c>
      <c r="O268" s="17"/>
      <c r="P268" s="17"/>
      <c r="Q268" s="17"/>
      <c r="R268" s="17"/>
    </row>
    <row r="269" spans="1:18" s="2" customFormat="1" ht="31.5" outlineLevel="1" x14ac:dyDescent="0.25">
      <c r="A269" s="45">
        <v>19</v>
      </c>
      <c r="B269" s="52" t="s">
        <v>8</v>
      </c>
      <c r="C269" s="18" t="s">
        <v>31</v>
      </c>
      <c r="D269" s="18" t="s">
        <v>10</v>
      </c>
      <c r="E269" s="21" t="s">
        <v>584</v>
      </c>
      <c r="F269" s="18" t="s">
        <v>632</v>
      </c>
      <c r="G269" s="18" t="s">
        <v>60</v>
      </c>
      <c r="H269" s="77" t="s">
        <v>61</v>
      </c>
      <c r="I269" s="57" t="s">
        <v>552</v>
      </c>
      <c r="J269" s="45">
        <v>10</v>
      </c>
      <c r="K269" s="59">
        <v>3898000</v>
      </c>
      <c r="L269" s="59">
        <v>38980</v>
      </c>
      <c r="M269" s="16">
        <f t="shared" si="12"/>
        <v>38980</v>
      </c>
      <c r="N269" s="16">
        <f t="shared" si="13"/>
        <v>0</v>
      </c>
      <c r="O269" s="17"/>
      <c r="P269" s="17"/>
      <c r="Q269" s="17"/>
      <c r="R269" s="17"/>
    </row>
    <row r="270" spans="1:18" s="2" customFormat="1" ht="31.5" outlineLevel="1" x14ac:dyDescent="0.25">
      <c r="A270" s="45">
        <v>20</v>
      </c>
      <c r="B270" s="52" t="s">
        <v>8</v>
      </c>
      <c r="C270" s="18" t="s">
        <v>27</v>
      </c>
      <c r="D270" s="18" t="s">
        <v>10</v>
      </c>
      <c r="E270" s="21" t="s">
        <v>584</v>
      </c>
      <c r="F270" s="18" t="s">
        <v>633</v>
      </c>
      <c r="G270" s="18" t="s">
        <v>114</v>
      </c>
      <c r="H270" s="77" t="s">
        <v>115</v>
      </c>
      <c r="I270" s="57" t="s">
        <v>552</v>
      </c>
      <c r="J270" s="45">
        <v>60</v>
      </c>
      <c r="K270" s="59">
        <v>9747000</v>
      </c>
      <c r="L270" s="59">
        <v>584820</v>
      </c>
      <c r="M270" s="16">
        <f t="shared" si="12"/>
        <v>584820</v>
      </c>
      <c r="N270" s="16">
        <f t="shared" si="13"/>
        <v>0</v>
      </c>
      <c r="O270" s="17"/>
      <c r="P270" s="17"/>
      <c r="Q270" s="17"/>
      <c r="R270" s="17"/>
    </row>
    <row r="271" spans="1:18" s="2" customFormat="1" ht="31.5" outlineLevel="1" x14ac:dyDescent="0.25">
      <c r="A271" s="45">
        <v>21</v>
      </c>
      <c r="B271" s="52" t="s">
        <v>8</v>
      </c>
      <c r="C271" s="18" t="s">
        <v>20</v>
      </c>
      <c r="D271" s="18" t="s">
        <v>10</v>
      </c>
      <c r="E271" s="21" t="s">
        <v>584</v>
      </c>
      <c r="F271" s="18" t="s">
        <v>634</v>
      </c>
      <c r="G271" s="18" t="s">
        <v>53</v>
      </c>
      <c r="H271" s="77" t="s">
        <v>54</v>
      </c>
      <c r="I271" s="57" t="s">
        <v>586</v>
      </c>
      <c r="J271" s="45">
        <v>2</v>
      </c>
      <c r="K271" s="59">
        <v>7450000</v>
      </c>
      <c r="L271" s="59">
        <v>14900</v>
      </c>
      <c r="M271" s="16">
        <f t="shared" si="12"/>
        <v>14900</v>
      </c>
      <c r="N271" s="16">
        <f t="shared" si="13"/>
        <v>0</v>
      </c>
      <c r="O271" s="17"/>
      <c r="P271" s="17"/>
      <c r="Q271" s="17"/>
      <c r="R271" s="17"/>
    </row>
    <row r="272" spans="1:18" s="2" customFormat="1" ht="31.5" outlineLevel="1" x14ac:dyDescent="0.25">
      <c r="A272" s="45">
        <v>22</v>
      </c>
      <c r="B272" s="52" t="s">
        <v>8</v>
      </c>
      <c r="C272" s="18" t="s">
        <v>27</v>
      </c>
      <c r="D272" s="18" t="s">
        <v>10</v>
      </c>
      <c r="E272" s="21" t="s">
        <v>584</v>
      </c>
      <c r="F272" s="18" t="s">
        <v>635</v>
      </c>
      <c r="G272" s="18" t="s">
        <v>114</v>
      </c>
      <c r="H272" s="77" t="s">
        <v>115</v>
      </c>
      <c r="I272" s="57" t="s">
        <v>552</v>
      </c>
      <c r="J272" s="45">
        <v>4</v>
      </c>
      <c r="K272" s="59">
        <v>8800000</v>
      </c>
      <c r="L272" s="59">
        <v>35200</v>
      </c>
      <c r="M272" s="16">
        <f t="shared" si="12"/>
        <v>35200</v>
      </c>
      <c r="N272" s="16">
        <f t="shared" si="13"/>
        <v>0</v>
      </c>
      <c r="O272" s="17"/>
      <c r="P272" s="17"/>
      <c r="Q272" s="17"/>
      <c r="R272" s="17"/>
    </row>
    <row r="273" spans="1:18" s="2" customFormat="1" ht="31.5" outlineLevel="1" x14ac:dyDescent="0.25">
      <c r="A273" s="45">
        <v>23</v>
      </c>
      <c r="B273" s="52" t="s">
        <v>8</v>
      </c>
      <c r="C273" s="18" t="s">
        <v>31</v>
      </c>
      <c r="D273" s="18" t="s">
        <v>624</v>
      </c>
      <c r="E273" s="21" t="s">
        <v>630</v>
      </c>
      <c r="F273" s="18" t="s">
        <v>636</v>
      </c>
      <c r="G273" s="18" t="s">
        <v>565</v>
      </c>
      <c r="H273" s="77" t="s">
        <v>637</v>
      </c>
      <c r="I273" s="57" t="s">
        <v>552</v>
      </c>
      <c r="J273" s="45">
        <v>2</v>
      </c>
      <c r="K273" s="59">
        <v>4513000</v>
      </c>
      <c r="L273" s="59">
        <v>9026</v>
      </c>
      <c r="M273" s="16">
        <f t="shared" si="12"/>
        <v>9026</v>
      </c>
      <c r="N273" s="16">
        <f t="shared" si="13"/>
        <v>0</v>
      </c>
      <c r="O273" s="17"/>
      <c r="P273" s="17"/>
      <c r="Q273" s="17"/>
      <c r="R273" s="17"/>
    </row>
    <row r="274" spans="1:18" s="2" customFormat="1" ht="31.5" outlineLevel="1" x14ac:dyDescent="0.25">
      <c r="A274" s="45">
        <v>24</v>
      </c>
      <c r="B274" s="52" t="s">
        <v>8</v>
      </c>
      <c r="C274" s="18" t="s">
        <v>31</v>
      </c>
      <c r="D274" s="18" t="s">
        <v>624</v>
      </c>
      <c r="E274" s="21" t="s">
        <v>630</v>
      </c>
      <c r="F274" s="18" t="s">
        <v>638</v>
      </c>
      <c r="G274" s="18" t="s">
        <v>408</v>
      </c>
      <c r="H274" s="77" t="s">
        <v>409</v>
      </c>
      <c r="I274" s="57" t="s">
        <v>552</v>
      </c>
      <c r="J274" s="45">
        <v>10</v>
      </c>
      <c r="K274" s="59">
        <v>5785000</v>
      </c>
      <c r="L274" s="59">
        <v>57850</v>
      </c>
      <c r="M274" s="16">
        <f t="shared" si="12"/>
        <v>57850</v>
      </c>
      <c r="N274" s="16">
        <f t="shared" si="13"/>
        <v>0</v>
      </c>
      <c r="O274" s="17"/>
      <c r="P274" s="17"/>
      <c r="Q274" s="17"/>
      <c r="R274" s="17"/>
    </row>
    <row r="275" spans="1:18" s="2" customFormat="1" ht="31.5" outlineLevel="1" x14ac:dyDescent="0.25">
      <c r="A275" s="45">
        <v>25</v>
      </c>
      <c r="B275" s="52" t="s">
        <v>8</v>
      </c>
      <c r="C275" s="18" t="s">
        <v>91</v>
      </c>
      <c r="D275" s="18" t="s">
        <v>624</v>
      </c>
      <c r="E275" s="21" t="s">
        <v>630</v>
      </c>
      <c r="F275" s="18" t="s">
        <v>639</v>
      </c>
      <c r="G275" s="18" t="s">
        <v>578</v>
      </c>
      <c r="H275" s="77" t="s">
        <v>640</v>
      </c>
      <c r="I275" s="57" t="s">
        <v>552</v>
      </c>
      <c r="J275" s="45">
        <v>9</v>
      </c>
      <c r="K275" s="59">
        <v>299000</v>
      </c>
      <c r="L275" s="59">
        <v>2691</v>
      </c>
      <c r="M275" s="16">
        <f t="shared" si="12"/>
        <v>2691</v>
      </c>
      <c r="N275" s="16">
        <f t="shared" si="13"/>
        <v>0</v>
      </c>
      <c r="O275" s="17"/>
      <c r="P275" s="17"/>
      <c r="Q275" s="17"/>
      <c r="R275" s="17"/>
    </row>
    <row r="276" spans="1:18" s="2" customFormat="1" ht="31.5" outlineLevel="1" x14ac:dyDescent="0.25">
      <c r="A276" s="45">
        <v>26</v>
      </c>
      <c r="B276" s="52" t="s">
        <v>8</v>
      </c>
      <c r="C276" s="18" t="s">
        <v>31</v>
      </c>
      <c r="D276" s="18" t="s">
        <v>624</v>
      </c>
      <c r="E276" s="21" t="s">
        <v>630</v>
      </c>
      <c r="F276" s="18" t="s">
        <v>641</v>
      </c>
      <c r="G276" s="18" t="s">
        <v>565</v>
      </c>
      <c r="H276" s="77" t="s">
        <v>637</v>
      </c>
      <c r="I276" s="57" t="s">
        <v>552</v>
      </c>
      <c r="J276" s="45">
        <v>6</v>
      </c>
      <c r="K276" s="59">
        <v>6369000</v>
      </c>
      <c r="L276" s="59">
        <v>38214</v>
      </c>
      <c r="M276" s="16">
        <f t="shared" si="12"/>
        <v>38214</v>
      </c>
      <c r="N276" s="16">
        <f t="shared" si="13"/>
        <v>0</v>
      </c>
      <c r="O276" s="17"/>
      <c r="P276" s="17"/>
      <c r="Q276" s="17"/>
      <c r="R276" s="17"/>
    </row>
    <row r="277" spans="1:18" s="2" customFormat="1" ht="31.5" outlineLevel="1" x14ac:dyDescent="0.25">
      <c r="A277" s="45">
        <v>27</v>
      </c>
      <c r="B277" s="52" t="s">
        <v>8</v>
      </c>
      <c r="C277" s="18" t="s">
        <v>31</v>
      </c>
      <c r="D277" s="18" t="s">
        <v>624</v>
      </c>
      <c r="E277" s="21" t="s">
        <v>630</v>
      </c>
      <c r="F277" s="18" t="s">
        <v>642</v>
      </c>
      <c r="G277" s="18" t="s">
        <v>565</v>
      </c>
      <c r="H277" s="77" t="s">
        <v>637</v>
      </c>
      <c r="I277" s="57" t="s">
        <v>552</v>
      </c>
      <c r="J277" s="45">
        <v>2</v>
      </c>
      <c r="K277" s="59">
        <v>23117100</v>
      </c>
      <c r="L277" s="59">
        <v>46234.2</v>
      </c>
      <c r="M277" s="16">
        <f t="shared" si="12"/>
        <v>46234.2</v>
      </c>
      <c r="N277" s="16">
        <f t="shared" si="13"/>
        <v>0</v>
      </c>
      <c r="O277" s="17"/>
      <c r="P277" s="17"/>
      <c r="Q277" s="17"/>
      <c r="R277" s="17"/>
    </row>
    <row r="278" spans="1:18" s="2" customFormat="1" ht="31.5" outlineLevel="1" x14ac:dyDescent="0.25">
      <c r="A278" s="45">
        <v>28</v>
      </c>
      <c r="B278" s="52" t="s">
        <v>8</v>
      </c>
      <c r="C278" s="18" t="s">
        <v>31</v>
      </c>
      <c r="D278" s="18" t="s">
        <v>624</v>
      </c>
      <c r="E278" s="21" t="s">
        <v>630</v>
      </c>
      <c r="F278" s="18" t="s">
        <v>643</v>
      </c>
      <c r="G278" s="18" t="s">
        <v>565</v>
      </c>
      <c r="H278" s="77" t="s">
        <v>637</v>
      </c>
      <c r="I278" s="57" t="s">
        <v>552</v>
      </c>
      <c r="J278" s="45">
        <v>2</v>
      </c>
      <c r="K278" s="59">
        <v>16005000</v>
      </c>
      <c r="L278" s="59">
        <v>32010</v>
      </c>
      <c r="M278" s="16">
        <f t="shared" si="12"/>
        <v>32010</v>
      </c>
      <c r="N278" s="16">
        <f t="shared" si="13"/>
        <v>0</v>
      </c>
      <c r="O278" s="17"/>
      <c r="P278" s="17"/>
      <c r="Q278" s="17"/>
      <c r="R278" s="17"/>
    </row>
    <row r="279" spans="1:18" s="2" customFormat="1" ht="31.5" outlineLevel="1" x14ac:dyDescent="0.25">
      <c r="A279" s="45">
        <v>29</v>
      </c>
      <c r="B279" s="52" t="s">
        <v>8</v>
      </c>
      <c r="C279" s="18" t="s">
        <v>644</v>
      </c>
      <c r="D279" s="18" t="s">
        <v>594</v>
      </c>
      <c r="E279" s="21" t="s">
        <v>630</v>
      </c>
      <c r="F279" s="18" t="s">
        <v>645</v>
      </c>
      <c r="G279" s="18" t="s">
        <v>499</v>
      </c>
      <c r="H279" s="77" t="s">
        <v>448</v>
      </c>
      <c r="I279" s="57" t="s">
        <v>552</v>
      </c>
      <c r="J279" s="45">
        <v>2</v>
      </c>
      <c r="K279" s="59">
        <v>5440000</v>
      </c>
      <c r="L279" s="59">
        <v>10880</v>
      </c>
      <c r="M279" s="16">
        <f t="shared" si="12"/>
        <v>10880</v>
      </c>
      <c r="N279" s="16">
        <f t="shared" si="13"/>
        <v>0</v>
      </c>
      <c r="O279" s="17"/>
      <c r="P279" s="17"/>
      <c r="Q279" s="17"/>
      <c r="R279" s="17"/>
    </row>
    <row r="280" spans="1:18" s="2" customFormat="1" ht="31.5" outlineLevel="1" x14ac:dyDescent="0.25">
      <c r="A280" s="45">
        <v>30</v>
      </c>
      <c r="B280" s="52" t="s">
        <v>8</v>
      </c>
      <c r="C280" s="18" t="s">
        <v>644</v>
      </c>
      <c r="D280" s="18" t="s">
        <v>594</v>
      </c>
      <c r="E280" s="21" t="s">
        <v>630</v>
      </c>
      <c r="F280" s="18" t="s">
        <v>646</v>
      </c>
      <c r="G280" s="18" t="s">
        <v>499</v>
      </c>
      <c r="H280" s="77" t="s">
        <v>448</v>
      </c>
      <c r="I280" s="57" t="s">
        <v>552</v>
      </c>
      <c r="J280" s="45">
        <v>7</v>
      </c>
      <c r="K280" s="59">
        <v>5440000</v>
      </c>
      <c r="L280" s="59">
        <v>38080</v>
      </c>
      <c r="M280" s="16">
        <f t="shared" si="12"/>
        <v>38080</v>
      </c>
      <c r="N280" s="16">
        <f t="shared" si="13"/>
        <v>0</v>
      </c>
      <c r="O280" s="17"/>
      <c r="P280" s="17"/>
      <c r="Q280" s="17"/>
      <c r="R280" s="17"/>
    </row>
    <row r="281" spans="1:18" s="2" customFormat="1" ht="31.5" outlineLevel="1" x14ac:dyDescent="0.25">
      <c r="A281" s="45">
        <v>31</v>
      </c>
      <c r="B281" s="52" t="s">
        <v>8</v>
      </c>
      <c r="C281" s="18" t="s">
        <v>644</v>
      </c>
      <c r="D281" s="18" t="s">
        <v>594</v>
      </c>
      <c r="E281" s="21" t="s">
        <v>584</v>
      </c>
      <c r="F281" s="18" t="s">
        <v>647</v>
      </c>
      <c r="G281" s="18" t="s">
        <v>44</v>
      </c>
      <c r="H281" s="77" t="s">
        <v>45</v>
      </c>
      <c r="I281" s="57" t="s">
        <v>552</v>
      </c>
      <c r="J281" s="45">
        <v>1</v>
      </c>
      <c r="K281" s="59">
        <v>4149000</v>
      </c>
      <c r="L281" s="59">
        <v>4149</v>
      </c>
      <c r="M281" s="16">
        <f t="shared" si="12"/>
        <v>4149</v>
      </c>
      <c r="N281" s="16">
        <f t="shared" si="13"/>
        <v>0</v>
      </c>
      <c r="O281" s="17"/>
      <c r="P281" s="17"/>
      <c r="Q281" s="17"/>
      <c r="R281" s="17"/>
    </row>
    <row r="282" spans="1:18" s="2" customFormat="1" ht="31.5" outlineLevel="1" x14ac:dyDescent="0.25">
      <c r="A282" s="45">
        <v>32</v>
      </c>
      <c r="B282" s="52" t="s">
        <v>8</v>
      </c>
      <c r="C282" s="18" t="s">
        <v>612</v>
      </c>
      <c r="D282" s="18" t="s">
        <v>594</v>
      </c>
      <c r="E282" s="21" t="s">
        <v>604</v>
      </c>
      <c r="F282" s="18" t="s">
        <v>648</v>
      </c>
      <c r="G282" s="18" t="s">
        <v>649</v>
      </c>
      <c r="H282" s="77" t="s">
        <v>615</v>
      </c>
      <c r="I282" s="57" t="s">
        <v>552</v>
      </c>
      <c r="J282" s="45">
        <v>6</v>
      </c>
      <c r="K282" s="59">
        <v>1800000</v>
      </c>
      <c r="L282" s="59">
        <v>10800</v>
      </c>
      <c r="M282" s="16">
        <f t="shared" si="12"/>
        <v>10800</v>
      </c>
      <c r="N282" s="16">
        <f t="shared" si="13"/>
        <v>0</v>
      </c>
      <c r="O282" s="17"/>
      <c r="P282" s="17"/>
      <c r="Q282" s="17"/>
      <c r="R282" s="17"/>
    </row>
    <row r="283" spans="1:18" s="2" customFormat="1" ht="31.5" outlineLevel="1" x14ac:dyDescent="0.25">
      <c r="A283" s="45">
        <v>33</v>
      </c>
      <c r="B283" s="52" t="s">
        <v>8</v>
      </c>
      <c r="C283" s="18" t="s">
        <v>650</v>
      </c>
      <c r="D283" s="18" t="s">
        <v>594</v>
      </c>
      <c r="E283" s="21" t="s">
        <v>584</v>
      </c>
      <c r="F283" s="18" t="s">
        <v>651</v>
      </c>
      <c r="G283" s="18" t="s">
        <v>652</v>
      </c>
      <c r="H283" s="77" t="s">
        <v>653</v>
      </c>
      <c r="I283" s="57" t="s">
        <v>552</v>
      </c>
      <c r="J283" s="45">
        <v>4</v>
      </c>
      <c r="K283" s="59">
        <v>1844000</v>
      </c>
      <c r="L283" s="59">
        <v>7376</v>
      </c>
      <c r="M283" s="16">
        <f t="shared" si="12"/>
        <v>7376</v>
      </c>
      <c r="N283" s="16">
        <f t="shared" si="13"/>
        <v>0</v>
      </c>
      <c r="O283" s="17"/>
      <c r="P283" s="17"/>
      <c r="Q283" s="17"/>
      <c r="R283" s="17"/>
    </row>
    <row r="284" spans="1:18" s="2" customFormat="1" ht="47.25" outlineLevel="1" x14ac:dyDescent="0.25">
      <c r="A284" s="45">
        <v>34</v>
      </c>
      <c r="B284" s="52" t="s">
        <v>8</v>
      </c>
      <c r="C284" s="18" t="s">
        <v>129</v>
      </c>
      <c r="D284" s="18" t="s">
        <v>594</v>
      </c>
      <c r="E284" s="21" t="s">
        <v>584</v>
      </c>
      <c r="F284" s="18" t="s">
        <v>654</v>
      </c>
      <c r="G284" s="18" t="s">
        <v>655</v>
      </c>
      <c r="H284" s="77" t="s">
        <v>656</v>
      </c>
      <c r="I284" s="57" t="s">
        <v>586</v>
      </c>
      <c r="J284" s="45">
        <v>1</v>
      </c>
      <c r="K284" s="59">
        <v>103000000</v>
      </c>
      <c r="L284" s="59">
        <v>103000</v>
      </c>
      <c r="M284" s="16">
        <f t="shared" si="12"/>
        <v>103000</v>
      </c>
      <c r="N284" s="16">
        <f t="shared" si="13"/>
        <v>0</v>
      </c>
      <c r="O284" s="17"/>
      <c r="P284" s="17"/>
      <c r="Q284" s="17"/>
      <c r="R284" s="17"/>
    </row>
    <row r="285" spans="1:18" s="2" customFormat="1" ht="31.5" outlineLevel="1" x14ac:dyDescent="0.25">
      <c r="A285" s="45">
        <v>35</v>
      </c>
      <c r="B285" s="52" t="s">
        <v>8</v>
      </c>
      <c r="C285" s="18" t="s">
        <v>657</v>
      </c>
      <c r="D285" s="18" t="s">
        <v>594</v>
      </c>
      <c r="E285" s="21" t="s">
        <v>584</v>
      </c>
      <c r="F285" s="18" t="s">
        <v>658</v>
      </c>
      <c r="G285" s="18" t="s">
        <v>659</v>
      </c>
      <c r="H285" s="77" t="s">
        <v>660</v>
      </c>
      <c r="I285" s="57" t="s">
        <v>586</v>
      </c>
      <c r="J285" s="45">
        <v>2</v>
      </c>
      <c r="K285" s="59">
        <v>31794000</v>
      </c>
      <c r="L285" s="59">
        <v>63588</v>
      </c>
      <c r="M285" s="16">
        <f t="shared" si="12"/>
        <v>63588</v>
      </c>
      <c r="N285" s="16">
        <f t="shared" si="13"/>
        <v>0</v>
      </c>
      <c r="O285" s="17"/>
      <c r="P285" s="17"/>
      <c r="Q285" s="17"/>
      <c r="R285" s="17"/>
    </row>
    <row r="286" spans="1:18" s="2" customFormat="1" ht="31.5" outlineLevel="1" x14ac:dyDescent="0.25">
      <c r="A286" s="45">
        <v>36</v>
      </c>
      <c r="B286" s="52" t="s">
        <v>8</v>
      </c>
      <c r="C286" s="18" t="s">
        <v>580</v>
      </c>
      <c r="D286" s="18" t="s">
        <v>594</v>
      </c>
      <c r="E286" s="21" t="s">
        <v>584</v>
      </c>
      <c r="F286" s="18" t="s">
        <v>661</v>
      </c>
      <c r="G286" s="18" t="s">
        <v>662</v>
      </c>
      <c r="H286" s="77" t="s">
        <v>342</v>
      </c>
      <c r="I286" s="57" t="s">
        <v>552</v>
      </c>
      <c r="J286" s="45">
        <v>1</v>
      </c>
      <c r="K286" s="59">
        <v>7000000</v>
      </c>
      <c r="L286" s="59">
        <v>7000</v>
      </c>
      <c r="M286" s="16">
        <f t="shared" si="12"/>
        <v>7000</v>
      </c>
      <c r="N286" s="16">
        <f t="shared" si="13"/>
        <v>0</v>
      </c>
      <c r="O286" s="17"/>
      <c r="P286" s="17"/>
      <c r="Q286" s="17"/>
      <c r="R286" s="17"/>
    </row>
    <row r="287" spans="1:18" s="2" customFormat="1" ht="31.5" outlineLevel="1" x14ac:dyDescent="0.25">
      <c r="A287" s="45">
        <v>37</v>
      </c>
      <c r="B287" s="52" t="s">
        <v>8</v>
      </c>
      <c r="C287" s="18" t="s">
        <v>644</v>
      </c>
      <c r="D287" s="18" t="s">
        <v>594</v>
      </c>
      <c r="E287" s="21" t="s">
        <v>630</v>
      </c>
      <c r="F287" s="18" t="s">
        <v>663</v>
      </c>
      <c r="G287" s="18" t="s">
        <v>123</v>
      </c>
      <c r="H287" s="77" t="s">
        <v>127</v>
      </c>
      <c r="I287" s="57" t="s">
        <v>552</v>
      </c>
      <c r="J287" s="45">
        <v>1</v>
      </c>
      <c r="K287" s="59">
        <v>7750000</v>
      </c>
      <c r="L287" s="59">
        <v>7750</v>
      </c>
      <c r="M287" s="16">
        <f t="shared" si="12"/>
        <v>7750</v>
      </c>
      <c r="N287" s="16">
        <f t="shared" si="13"/>
        <v>0</v>
      </c>
      <c r="O287" s="17"/>
      <c r="P287" s="17"/>
      <c r="Q287" s="17"/>
      <c r="R287" s="17"/>
    </row>
    <row r="288" spans="1:18" s="2" customFormat="1" ht="31.5" outlineLevel="1" x14ac:dyDescent="0.25">
      <c r="A288" s="45">
        <v>38</v>
      </c>
      <c r="B288" s="52" t="s">
        <v>8</v>
      </c>
      <c r="C288" s="18" t="s">
        <v>664</v>
      </c>
      <c r="D288" s="18" t="s">
        <v>594</v>
      </c>
      <c r="E288" s="21" t="s">
        <v>584</v>
      </c>
      <c r="F288" s="18" t="s">
        <v>665</v>
      </c>
      <c r="G288" s="18" t="s">
        <v>666</v>
      </c>
      <c r="H288" s="77" t="s">
        <v>667</v>
      </c>
      <c r="I288" s="57" t="s">
        <v>552</v>
      </c>
      <c r="J288" s="45">
        <v>1</v>
      </c>
      <c r="K288" s="59">
        <v>1099000</v>
      </c>
      <c r="L288" s="59">
        <v>1099</v>
      </c>
      <c r="M288" s="16">
        <f t="shared" si="12"/>
        <v>1099</v>
      </c>
      <c r="N288" s="16">
        <f t="shared" si="13"/>
        <v>0</v>
      </c>
      <c r="O288" s="17"/>
      <c r="P288" s="17"/>
      <c r="Q288" s="17"/>
      <c r="R288" s="17"/>
    </row>
    <row r="289" spans="1:18" s="2" customFormat="1" ht="31.5" outlineLevel="1" x14ac:dyDescent="0.25">
      <c r="A289" s="45">
        <v>39</v>
      </c>
      <c r="B289" s="52" t="s">
        <v>8</v>
      </c>
      <c r="C289" s="18" t="s">
        <v>664</v>
      </c>
      <c r="D289" s="18" t="s">
        <v>594</v>
      </c>
      <c r="E289" s="21" t="s">
        <v>584</v>
      </c>
      <c r="F289" s="18" t="s">
        <v>668</v>
      </c>
      <c r="G289" s="18" t="s">
        <v>669</v>
      </c>
      <c r="H289" s="77" t="s">
        <v>670</v>
      </c>
      <c r="I289" s="57" t="s">
        <v>552</v>
      </c>
      <c r="J289" s="45">
        <v>1</v>
      </c>
      <c r="K289" s="59">
        <v>1048888</v>
      </c>
      <c r="L289" s="59">
        <v>1048.8879999999999</v>
      </c>
      <c r="M289" s="16">
        <f t="shared" si="12"/>
        <v>1048.8879999999999</v>
      </c>
      <c r="N289" s="16">
        <f t="shared" si="13"/>
        <v>0</v>
      </c>
      <c r="O289" s="17"/>
      <c r="P289" s="17"/>
      <c r="Q289" s="17"/>
      <c r="R289" s="17"/>
    </row>
    <row r="290" spans="1:18" s="2" customFormat="1" ht="31.5" outlineLevel="1" x14ac:dyDescent="0.25">
      <c r="A290" s="45">
        <v>40</v>
      </c>
      <c r="B290" s="52" t="s">
        <v>8</v>
      </c>
      <c r="C290" s="18" t="s">
        <v>612</v>
      </c>
      <c r="D290" s="18" t="s">
        <v>594</v>
      </c>
      <c r="E290" s="21" t="s">
        <v>604</v>
      </c>
      <c r="F290" s="18" t="s">
        <v>671</v>
      </c>
      <c r="G290" s="18" t="s">
        <v>649</v>
      </c>
      <c r="H290" s="77" t="s">
        <v>615</v>
      </c>
      <c r="I290" s="57" t="s">
        <v>552</v>
      </c>
      <c r="J290" s="45">
        <v>4</v>
      </c>
      <c r="K290" s="59">
        <v>1500000</v>
      </c>
      <c r="L290" s="59">
        <v>6000</v>
      </c>
      <c r="M290" s="16">
        <f t="shared" si="12"/>
        <v>6000</v>
      </c>
      <c r="N290" s="16">
        <f t="shared" si="13"/>
        <v>0</v>
      </c>
      <c r="O290" s="17"/>
      <c r="P290" s="17"/>
      <c r="Q290" s="17"/>
      <c r="R290" s="17"/>
    </row>
    <row r="291" spans="1:18" s="2" customFormat="1" ht="31.5" outlineLevel="1" x14ac:dyDescent="0.25">
      <c r="A291" s="45">
        <v>41</v>
      </c>
      <c r="B291" s="52" t="s">
        <v>8</v>
      </c>
      <c r="C291" s="18" t="s">
        <v>664</v>
      </c>
      <c r="D291" s="18" t="s">
        <v>594</v>
      </c>
      <c r="E291" s="21" t="s">
        <v>630</v>
      </c>
      <c r="F291" s="18" t="s">
        <v>672</v>
      </c>
      <c r="G291" s="18" t="s">
        <v>673</v>
      </c>
      <c r="H291" s="77" t="s">
        <v>674</v>
      </c>
      <c r="I291" s="57" t="s">
        <v>552</v>
      </c>
      <c r="J291" s="45">
        <v>1</v>
      </c>
      <c r="K291" s="59">
        <v>4300000</v>
      </c>
      <c r="L291" s="59">
        <v>4300</v>
      </c>
      <c r="M291" s="16">
        <f t="shared" si="12"/>
        <v>4300</v>
      </c>
      <c r="N291" s="16">
        <f t="shared" si="13"/>
        <v>0</v>
      </c>
      <c r="O291" s="17"/>
      <c r="P291" s="17"/>
      <c r="Q291" s="17"/>
      <c r="R291" s="17"/>
    </row>
    <row r="292" spans="1:18" s="2" customFormat="1" ht="31.5" outlineLevel="1" x14ac:dyDescent="0.25">
      <c r="A292" s="45">
        <v>42</v>
      </c>
      <c r="B292" s="52" t="s">
        <v>8</v>
      </c>
      <c r="C292" s="18" t="s">
        <v>644</v>
      </c>
      <c r="D292" s="18" t="s">
        <v>594</v>
      </c>
      <c r="E292" s="21" t="s">
        <v>630</v>
      </c>
      <c r="F292" s="18" t="s">
        <v>675</v>
      </c>
      <c r="G292" s="18" t="s">
        <v>408</v>
      </c>
      <c r="H292" s="77" t="s">
        <v>409</v>
      </c>
      <c r="I292" s="57" t="s">
        <v>552</v>
      </c>
      <c r="J292" s="45">
        <v>15</v>
      </c>
      <c r="K292" s="59">
        <v>5220000</v>
      </c>
      <c r="L292" s="59">
        <v>78300</v>
      </c>
      <c r="M292" s="16">
        <f t="shared" si="12"/>
        <v>78300</v>
      </c>
      <c r="N292" s="16">
        <f t="shared" si="13"/>
        <v>0</v>
      </c>
      <c r="O292" s="17"/>
      <c r="P292" s="17"/>
      <c r="Q292" s="17"/>
      <c r="R292" s="17"/>
    </row>
    <row r="293" spans="1:18" s="2" customFormat="1" ht="31.5" outlineLevel="1" x14ac:dyDescent="0.25">
      <c r="A293" s="45">
        <v>43</v>
      </c>
      <c r="B293" s="52" t="s">
        <v>8</v>
      </c>
      <c r="C293" s="18" t="s">
        <v>676</v>
      </c>
      <c r="D293" s="18" t="s">
        <v>594</v>
      </c>
      <c r="E293" s="21" t="s">
        <v>584</v>
      </c>
      <c r="F293" s="18" t="s">
        <v>677</v>
      </c>
      <c r="G293" s="18" t="s">
        <v>678</v>
      </c>
      <c r="H293" s="77" t="s">
        <v>679</v>
      </c>
      <c r="I293" s="57" t="s">
        <v>552</v>
      </c>
      <c r="J293" s="45">
        <v>1</v>
      </c>
      <c r="K293" s="59">
        <v>4250000</v>
      </c>
      <c r="L293" s="59">
        <v>4250</v>
      </c>
      <c r="M293" s="16">
        <f t="shared" si="12"/>
        <v>4250</v>
      </c>
      <c r="N293" s="16">
        <f t="shared" si="13"/>
        <v>0</v>
      </c>
      <c r="O293" s="17"/>
      <c r="P293" s="17"/>
      <c r="Q293" s="17"/>
      <c r="R293" s="17"/>
    </row>
    <row r="294" spans="1:18" s="2" customFormat="1" ht="31.5" outlineLevel="1" x14ac:dyDescent="0.25">
      <c r="A294" s="45">
        <v>44</v>
      </c>
      <c r="B294" s="52" t="s">
        <v>8</v>
      </c>
      <c r="C294" s="18" t="s">
        <v>91</v>
      </c>
      <c r="D294" s="18" t="s">
        <v>594</v>
      </c>
      <c r="E294" s="21" t="s">
        <v>584</v>
      </c>
      <c r="F294" s="18" t="s">
        <v>680</v>
      </c>
      <c r="G294" s="18" t="s">
        <v>543</v>
      </c>
      <c r="H294" s="77" t="s">
        <v>544</v>
      </c>
      <c r="I294" s="57" t="s">
        <v>552</v>
      </c>
      <c r="J294" s="45">
        <v>30</v>
      </c>
      <c r="K294" s="59">
        <v>180000</v>
      </c>
      <c r="L294" s="59">
        <v>5400</v>
      </c>
      <c r="M294" s="16">
        <f t="shared" si="12"/>
        <v>5400</v>
      </c>
      <c r="N294" s="16">
        <f t="shared" si="13"/>
        <v>0</v>
      </c>
      <c r="O294" s="17"/>
      <c r="P294" s="17"/>
      <c r="Q294" s="17"/>
      <c r="R294" s="17"/>
    </row>
    <row r="295" spans="1:18" s="2" customFormat="1" ht="31.5" outlineLevel="1" x14ac:dyDescent="0.25">
      <c r="A295" s="45">
        <v>45</v>
      </c>
      <c r="B295" s="52" t="s">
        <v>8</v>
      </c>
      <c r="C295" s="18" t="s">
        <v>100</v>
      </c>
      <c r="D295" s="18" t="s">
        <v>594</v>
      </c>
      <c r="E295" s="21"/>
      <c r="F295" s="18" t="s">
        <v>681</v>
      </c>
      <c r="G295" s="18" t="s">
        <v>682</v>
      </c>
      <c r="H295" s="77" t="s">
        <v>683</v>
      </c>
      <c r="I295" s="57" t="s">
        <v>552</v>
      </c>
      <c r="J295" s="45">
        <v>16</v>
      </c>
      <c r="K295" s="59">
        <v>748000</v>
      </c>
      <c r="L295" s="59">
        <v>11968</v>
      </c>
      <c r="M295" s="16">
        <f t="shared" si="12"/>
        <v>11968</v>
      </c>
      <c r="N295" s="16">
        <f t="shared" si="13"/>
        <v>0</v>
      </c>
      <c r="O295" s="17"/>
      <c r="P295" s="17"/>
      <c r="Q295" s="17"/>
      <c r="R295" s="17"/>
    </row>
    <row r="296" spans="1:18" s="2" customFormat="1" x14ac:dyDescent="0.25">
      <c r="A296" s="32">
        <f>MAX(A251:A295)</f>
        <v>45</v>
      </c>
      <c r="B296" s="33" t="s">
        <v>80</v>
      </c>
      <c r="C296" s="34"/>
      <c r="D296" s="34"/>
      <c r="E296" s="34"/>
      <c r="F296" s="35"/>
      <c r="G296" s="34"/>
      <c r="H296" s="36"/>
      <c r="I296" s="34"/>
      <c r="J296" s="50"/>
      <c r="K296" s="37">
        <f>SUM(K251:K295)</f>
        <v>362330038</v>
      </c>
      <c r="L296" s="37">
        <f>SUM(L251:L295)</f>
        <v>1552022.125</v>
      </c>
      <c r="M296" s="16"/>
      <c r="N296" s="16"/>
      <c r="O296" s="17"/>
      <c r="P296" s="17"/>
      <c r="Q296" s="17"/>
      <c r="R296" s="17"/>
    </row>
    <row r="297" spans="1:18" s="2" customFormat="1" x14ac:dyDescent="0.25">
      <c r="A297" s="11">
        <v>15</v>
      </c>
      <c r="B297" s="13" t="s">
        <v>684</v>
      </c>
      <c r="C297" s="14"/>
      <c r="D297" s="14"/>
      <c r="E297" s="14"/>
      <c r="F297" s="15"/>
      <c r="G297" s="14"/>
      <c r="H297" s="38"/>
      <c r="I297" s="14"/>
      <c r="J297" s="11"/>
      <c r="K297" s="39"/>
      <c r="L297" s="39"/>
      <c r="M297" s="16"/>
      <c r="N297" s="16"/>
      <c r="O297" s="17"/>
      <c r="P297" s="17"/>
      <c r="Q297" s="17"/>
      <c r="R297" s="17"/>
    </row>
    <row r="298" spans="1:18" s="2" customFormat="1" ht="31.5" outlineLevel="1" x14ac:dyDescent="0.25">
      <c r="A298" s="105">
        <v>1</v>
      </c>
      <c r="B298" s="155" t="s">
        <v>8</v>
      </c>
      <c r="C298" s="156" t="s">
        <v>599</v>
      </c>
      <c r="D298" s="156" t="s">
        <v>9</v>
      </c>
      <c r="E298" s="103" t="s">
        <v>209</v>
      </c>
      <c r="F298" s="156" t="s">
        <v>685</v>
      </c>
      <c r="G298" s="156" t="s">
        <v>686</v>
      </c>
      <c r="H298" s="157" t="s">
        <v>687</v>
      </c>
      <c r="I298" s="103" t="s">
        <v>99</v>
      </c>
      <c r="J298" s="158">
        <v>1</v>
      </c>
      <c r="K298" s="159">
        <v>6574000</v>
      </c>
      <c r="L298" s="159">
        <v>6574</v>
      </c>
      <c r="M298" s="16">
        <f t="shared" si="12"/>
        <v>6574</v>
      </c>
      <c r="N298" s="16">
        <f t="shared" si="13"/>
        <v>0</v>
      </c>
      <c r="O298" s="17"/>
      <c r="P298" s="17"/>
      <c r="Q298" s="17"/>
      <c r="R298" s="17"/>
    </row>
    <row r="299" spans="1:18" s="2" customFormat="1" ht="31.5" outlineLevel="1" x14ac:dyDescent="0.25">
      <c r="A299" s="105">
        <v>2</v>
      </c>
      <c r="B299" s="155" t="s">
        <v>8</v>
      </c>
      <c r="C299" s="156" t="s">
        <v>688</v>
      </c>
      <c r="D299" s="156" t="s">
        <v>9</v>
      </c>
      <c r="E299" s="103" t="s">
        <v>209</v>
      </c>
      <c r="F299" s="156" t="s">
        <v>689</v>
      </c>
      <c r="G299" s="156" t="s">
        <v>690</v>
      </c>
      <c r="H299" s="157" t="s">
        <v>691</v>
      </c>
      <c r="I299" s="103" t="s">
        <v>99</v>
      </c>
      <c r="J299" s="158">
        <v>2</v>
      </c>
      <c r="K299" s="159">
        <v>5728000</v>
      </c>
      <c r="L299" s="159">
        <v>11456</v>
      </c>
      <c r="M299" s="16">
        <f t="shared" si="12"/>
        <v>11456</v>
      </c>
      <c r="N299" s="16">
        <f t="shared" si="13"/>
        <v>0</v>
      </c>
      <c r="O299" s="17"/>
      <c r="P299" s="17"/>
      <c r="Q299" s="17"/>
      <c r="R299" s="17"/>
    </row>
    <row r="300" spans="1:18" s="160" customFormat="1" ht="31.5" outlineLevel="1" x14ac:dyDescent="0.25">
      <c r="A300" s="105">
        <v>3</v>
      </c>
      <c r="B300" s="155" t="s">
        <v>8</v>
      </c>
      <c r="C300" s="156" t="s">
        <v>100</v>
      </c>
      <c r="D300" s="156" t="s">
        <v>9</v>
      </c>
      <c r="E300" s="103" t="s">
        <v>209</v>
      </c>
      <c r="F300" s="156" t="s">
        <v>692</v>
      </c>
      <c r="G300" s="156" t="s">
        <v>693</v>
      </c>
      <c r="H300" s="157" t="s">
        <v>694</v>
      </c>
      <c r="I300" s="103" t="s">
        <v>99</v>
      </c>
      <c r="J300" s="158">
        <v>4</v>
      </c>
      <c r="K300" s="159">
        <v>1989000</v>
      </c>
      <c r="L300" s="159">
        <v>7956</v>
      </c>
      <c r="M300" s="16">
        <f t="shared" si="12"/>
        <v>7956</v>
      </c>
      <c r="N300" s="16">
        <f t="shared" si="13"/>
        <v>0</v>
      </c>
      <c r="O300" s="17"/>
    </row>
    <row r="301" spans="1:18" s="2" customFormat="1" x14ac:dyDescent="0.25">
      <c r="A301" s="161">
        <f>MAX(A298:A300)</f>
        <v>3</v>
      </c>
      <c r="B301" s="33" t="s">
        <v>80</v>
      </c>
      <c r="C301" s="34"/>
      <c r="D301" s="34"/>
      <c r="E301" s="34"/>
      <c r="F301" s="35"/>
      <c r="G301" s="34"/>
      <c r="H301" s="36"/>
      <c r="I301" s="34"/>
      <c r="J301" s="161"/>
      <c r="K301" s="162">
        <f>SUM(K298:K300)</f>
        <v>14291000</v>
      </c>
      <c r="L301" s="162">
        <f>SUM(L298:L300)</f>
        <v>25986</v>
      </c>
      <c r="M301" s="16"/>
      <c r="N301" s="16"/>
      <c r="O301" s="17"/>
      <c r="P301" s="17"/>
      <c r="Q301" s="17"/>
      <c r="R301" s="17"/>
    </row>
    <row r="302" spans="1:18" s="2" customFormat="1" x14ac:dyDescent="0.25">
      <c r="A302" s="11">
        <f>+A24+A44+A56+A69+A96+A107+A141+A159+A176+A192+A210+A229+A249+A296+A301</f>
        <v>269</v>
      </c>
      <c r="B302" s="163" t="s">
        <v>695</v>
      </c>
      <c r="C302" s="14"/>
      <c r="D302" s="14"/>
      <c r="E302" s="14"/>
      <c r="F302" s="15"/>
      <c r="G302" s="14"/>
      <c r="H302" s="14"/>
      <c r="I302" s="14"/>
      <c r="J302" s="11"/>
      <c r="K302" s="39">
        <f>+K24+K44+K56+K69+K96+K107+K141+K159+K176+K192+K210+K229+K249+K296+K301</f>
        <v>1833020025.3928571</v>
      </c>
      <c r="L302" s="39">
        <f>+L24+L44+L56+L69+L96+L107+L141+L159+L176+L192+L210+L229+L249+L296+L301</f>
        <v>11069319.076510001</v>
      </c>
      <c r="M302" s="16"/>
      <c r="N302" s="16"/>
      <c r="O302" s="17"/>
      <c r="P302" s="17"/>
      <c r="Q302" s="17"/>
      <c r="R302" s="17"/>
    </row>
  </sheetData>
  <autoFilter ref="A6:IR302"/>
  <mergeCells count="13">
    <mergeCell ref="J4:J5"/>
    <mergeCell ref="K4:K5"/>
    <mergeCell ref="L4:L5"/>
    <mergeCell ref="A1:L1"/>
    <mergeCell ref="A2:L2"/>
    <mergeCell ref="A4:A5"/>
    <mergeCell ref="B4:B5"/>
    <mergeCell ref="C4:C5"/>
    <mergeCell ref="D4:D5"/>
    <mergeCell ref="E4:E5"/>
    <mergeCell ref="F4:F5"/>
    <mergeCell ref="G4:H4"/>
    <mergeCell ref="I4:I5"/>
  </mergeCells>
  <pageMargins left="0.7" right="0.7" top="0.75" bottom="0.75" header="0.3" footer="0.3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4-илова</vt:lpstr>
      <vt:lpstr>'4-илова'!Область_печати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1234</cp:lastModifiedBy>
  <cp:lastPrinted>2021-10-11T12:31:39Z</cp:lastPrinted>
  <dcterms:created xsi:type="dcterms:W3CDTF">2021-07-05T09:02:21Z</dcterms:created>
  <dcterms:modified xsi:type="dcterms:W3CDTF">2024-08-08T04:44:45Z</dcterms:modified>
</cp:coreProperties>
</file>